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ZVRŠENJE 2023\"/>
    </mc:Choice>
  </mc:AlternateContent>
  <bookViews>
    <workbookView xWindow="0" yWindow="0" windowWidth="23040" windowHeight="9192"/>
  </bookViews>
  <sheets>
    <sheet name="opći dio - SAŽETAK" sheetId="1" r:id="rId1"/>
    <sheet name="opći dio - ekonomska klas." sheetId="2" r:id="rId2"/>
    <sheet name="opći dio - izvori financiranja" sheetId="4" r:id="rId3"/>
    <sheet name="opći dio - funkcijska kl" sheetId="3" r:id="rId4"/>
    <sheet name="posebni dio - programska klasif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5" l="1"/>
  <c r="C135" i="5"/>
  <c r="D134" i="5"/>
  <c r="C134" i="5"/>
  <c r="E114" i="5"/>
  <c r="D114" i="5"/>
  <c r="C114" i="5"/>
  <c r="G98" i="5"/>
  <c r="F98" i="5"/>
  <c r="E98" i="5"/>
  <c r="D98" i="5"/>
  <c r="C98" i="5"/>
  <c r="B98" i="5"/>
  <c r="D69" i="5"/>
  <c r="D30" i="5" s="1"/>
  <c r="D29" i="5" s="1"/>
  <c r="C69" i="5"/>
  <c r="B31" i="5"/>
  <c r="C30" i="5"/>
  <c r="C29" i="5"/>
  <c r="B7" i="5"/>
  <c r="E6" i="5"/>
  <c r="B6" i="5"/>
  <c r="D3" i="3" l="1"/>
  <c r="C3" i="3"/>
  <c r="D30" i="4"/>
  <c r="D38" i="4" s="1"/>
  <c r="C30" i="4"/>
  <c r="C38" i="4" s="1"/>
  <c r="D26" i="4"/>
  <c r="C26" i="4"/>
  <c r="D23" i="4"/>
  <c r="C23" i="4"/>
  <c r="D19" i="4"/>
  <c r="C19" i="4"/>
  <c r="B19" i="4"/>
  <c r="E9" i="4"/>
  <c r="E19" i="4" s="1"/>
  <c r="E4" i="4"/>
  <c r="B4" i="4"/>
  <c r="D26" i="2" l="1"/>
  <c r="D81" i="2" s="1"/>
  <c r="C26" i="2"/>
  <c r="C81" i="2" s="1"/>
  <c r="E22" i="2"/>
  <c r="B22" i="2"/>
  <c r="E21" i="2"/>
  <c r="B21" i="2"/>
  <c r="E4" i="2"/>
  <c r="E25" i="2" s="1"/>
  <c r="D4" i="2"/>
  <c r="D25" i="2" s="1"/>
  <c r="C4" i="2"/>
  <c r="C25" i="2" s="1"/>
  <c r="B4" i="2"/>
  <c r="B25" i="2" s="1"/>
  <c r="E28" i="1" l="1"/>
  <c r="D28" i="1"/>
  <c r="C28" i="1"/>
  <c r="B28" i="1"/>
  <c r="E10" i="1"/>
  <c r="D10" i="1"/>
  <c r="C10" i="1"/>
  <c r="B10" i="1"/>
  <c r="B14" i="1" s="1"/>
  <c r="B37" i="1" s="1"/>
  <c r="E13" i="1"/>
  <c r="D13" i="1"/>
  <c r="D14" i="1" s="1"/>
  <c r="C13" i="1"/>
  <c r="B13" i="1"/>
  <c r="D37" i="1" l="1"/>
  <c r="C14" i="1"/>
  <c r="C37" i="1" s="1"/>
  <c r="E14" i="1"/>
  <c r="E37" i="1" s="1"/>
</calcChain>
</file>

<file path=xl/sharedStrings.xml><?xml version="1.0" encoding="utf-8"?>
<sst xmlns="http://schemas.openxmlformats.org/spreadsheetml/2006/main" count="345" uniqueCount="182">
  <si>
    <t>A. RAČUN PRIHODA I RASHODA</t>
  </si>
  <si>
    <t>Oznaka</t>
  </si>
  <si>
    <t>Izvorni plan (2.)</t>
  </si>
  <si>
    <t>Tekući plan (3.)</t>
  </si>
  <si>
    <t>Indeks 4./1. (5.)</t>
  </si>
  <si>
    <t>Indeks 4./3. (6.)</t>
  </si>
  <si>
    <t>B. RAČUN FINANCIRANJA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</si>
  <si>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</si>
  <si>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</si>
  <si>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B. RAČUN PRIHODA I PRIMITAKA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</si>
  <si>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</si>
  <si>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</si>
  <si>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</si>
  <si>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</si>
  <si>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Preneseni manjak iz prethodne godine</t>
  </si>
  <si>
    <t>Ostvarenje preth. 2022. godine.             (1)</t>
  </si>
  <si>
    <t>Ostvarenje 2023.  godine        (4.)</t>
  </si>
  <si>
    <t>Ostvarenje 2023. godine        (4.)</t>
  </si>
  <si>
    <t>Ostvarenje prethodne  2022. godine (1)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</si>
  <si>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</si>
  <si>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t>OPĆI DIO</t>
  </si>
  <si>
    <t>D. PRIJENOS SREDSTAVA U SLIJEDEĆE RAZDOBLJE</t>
  </si>
  <si>
    <t>UKUPNO PRIHODI</t>
  </si>
  <si>
    <t>UKUPNO RASHODI</t>
  </si>
  <si>
    <t>NETO  ZADUŽIVANJE/FINANCIRANJE (B)</t>
  </si>
  <si>
    <t>PRENESENA SREDSTVA   ( C)</t>
  </si>
  <si>
    <t>RAZLIKA - VIŠAK/MANJAK (A)</t>
  </si>
  <si>
    <t>Prenesena raspoloživa sredstva iz prethodne godine</t>
  </si>
  <si>
    <t xml:space="preserve">C. PRENESENA SREDSTVA IZ PRETHODNE GODINE </t>
  </si>
  <si>
    <t>VIŠAK/MANJAK (A) +/- NETO (B)+ PRENESENA SREDSTVA ( C )</t>
  </si>
  <si>
    <t>Rezultat  2022.</t>
  </si>
  <si>
    <t>Rezultat 2023.</t>
  </si>
  <si>
    <t xml:space="preserve">  MANJAK</t>
  </si>
  <si>
    <t xml:space="preserve">  VIŠAK  </t>
  </si>
  <si>
    <t>GODIŠNJI  IZVJEŠTAJ O IZVRŠENJU FINANCIJSKOG PLANA 2023. GODINE                                               OBRTNIČKA ŠKOLA, OPATIJA</t>
  </si>
  <si>
    <t>IZVRŠENJE PRIHODA I RASHODA PO EKONOMSKOJ KLASIFIKACIJI</t>
  </si>
  <si>
    <t>Izvršenje 2022. (2.)</t>
  </si>
  <si>
    <t>Izvorni plan 2023. (3.)</t>
  </si>
  <si>
    <t>Tekući plan 2023. (4.)</t>
  </si>
  <si>
    <t>Izvršenje 2023. (5.)</t>
  </si>
  <si>
    <t>Indeks 5/2 (6.)</t>
  </si>
  <si>
    <t>Indeks 5/4 (7.)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</si>
  <si>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</si>
  <si>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</si>
  <si>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</si>
  <si>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</si>
  <si>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</si>
  <si>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</si>
  <si>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</si>
  <si>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</si>
  <si>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</si>
  <si>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</si>
  <si>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</si>
  <si>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</si>
  <si>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</si>
  <si>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</si>
  <si>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</si>
  <si>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</si>
  <si>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</si>
  <si>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</si>
  <si>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</si>
  <si>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</si>
  <si>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</si>
  <si>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</si>
  <si>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</si>
  <si>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</si>
  <si>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</si>
  <si>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</si>
  <si>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</si>
  <si>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</si>
  <si>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</si>
  <si>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</si>
  <si>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</si>
  <si>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</si>
  <si>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</si>
  <si>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</si>
  <si>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</si>
  <si>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</si>
  <si>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</si>
  <si>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</si>
  <si>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</si>
  <si>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</si>
  <si>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</si>
  <si>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</si>
  <si>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</si>
  <si>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</si>
  <si>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</si>
  <si>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</si>
  <si>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</si>
  <si>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</si>
  <si>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</si>
  <si>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</si>
  <si>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</si>
  <si>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</si>
  <si>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</si>
  <si>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</si>
  <si>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</si>
  <si>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</si>
  <si>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</si>
  <si>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</si>
  <si>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</si>
  <si>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</si>
  <si>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</si>
  <si>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</si>
  <si>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</si>
  <si>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</si>
  <si>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</si>
  <si>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38 Ostali rashodi</t>
  </si>
  <si>
    <t>381 Tekuće donacije</t>
  </si>
  <si>
    <t>3812 Tekuće donacije u naravi</t>
  </si>
  <si>
    <t>383 Kazne, penali i naknade štete</t>
  </si>
  <si>
    <t>3835 Ostale kazne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</si>
  <si>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</si>
  <si>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</si>
  <si>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</si>
  <si>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</si>
  <si>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</si>
  <si>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</si>
  <si>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4241 Knjige</t>
  </si>
  <si>
    <t>SVEUKUPNO RASHODI</t>
  </si>
  <si>
    <t>IZVRŠENJE PRIHODA I RASHODA PO IZVORIMA FINANCIRANJA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</si>
  <si>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</si>
  <si>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</si>
  <si>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</si>
  <si>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</si>
  <si>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</si>
  <si>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</si>
  <si>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</si>
  <si>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</si>
  <si>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</si>
  <si>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</si>
  <si>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</si>
  <si>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</si>
  <si>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</si>
  <si>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</si>
  <si>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</si>
  <si>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38 Prenesena sredstva - vlastiti prihodi proračunskih korisnika</t>
  </si>
  <si>
    <t>Izvor: 48 Prenesena sredstva - namjenski prihodi</t>
  </si>
  <si>
    <t>Izvor: 78 Prenesena sredstva - prihodi od prodaje ili zamjene nefinancijske imovine i naknade s naslova osiguranja</t>
  </si>
  <si>
    <t>IZVRŠENJE RASHODA PO FUNKCIJSKOJ KLASIFIKACIJI</t>
  </si>
  <si>
    <t>Funk. klas: 09 OBRAZOVANJE</t>
  </si>
  <si>
    <t>Funk. klas: 092 Srednjoškolsko obrazovanje</t>
  </si>
  <si>
    <t>Funk. klas: 098 Usluge obrazovanja koje nisu drugdje svrstane</t>
  </si>
  <si>
    <t>POSEBNI DIO</t>
  </si>
  <si>
    <t>IZVRŠENJE RASHODA PO PROGRAMSKOJ KLASIFIKACIJI</t>
  </si>
  <si>
    <t>Izvršenje preth. god. (1)</t>
  </si>
  <si>
    <t>Izvorni plan 2023. (2)</t>
  </si>
  <si>
    <t>Tekući plan 2023. (3)</t>
  </si>
  <si>
    <t>Izvršenje 2023. (4)</t>
  </si>
  <si>
    <t>Ind. (4./1.) (5)</t>
  </si>
  <si>
    <t>Ind. (4./3.) (6)</t>
  </si>
  <si>
    <t>SVEUKUPNO</t>
  </si>
  <si>
    <t>17423 OBRTNIČKA ŠKOLA OPATIJA</t>
  </si>
  <si>
    <t>Izvor: 111 Porezni i ostali prihodi</t>
  </si>
  <si>
    <t>Izvor: 116 Predfinanciranje EU projekata</t>
  </si>
  <si>
    <t>Izvor: 1813 Prenesena sredstva - opći prihodi i primici - preostali višak</t>
  </si>
  <si>
    <t>Izvor: 321501 Vlastiti prihodi - srednje škole i učenički domovi</t>
  </si>
  <si>
    <t>Izvor: 383501 Prenesena sredstva - vlastiti prihodi - srednje škole i učenički domovi</t>
  </si>
  <si>
    <t>Izvor: 431501 Prihodi za posebne namjene - srednje škole i učenički domovi</t>
  </si>
  <si>
    <t>Izvor: 4421 Prihodi za decentralizirane funkcije - SŠ</t>
  </si>
  <si>
    <t>Izvor: 4831501 Prenesena sredstva - namjenski prihodi - srednje škole i učenički domovi</t>
  </si>
  <si>
    <t>Izvor: 51233 Ministarstvo znanosti i obrazovanja - za pomoćnike u nastavi</t>
  </si>
  <si>
    <t>Izvor: 515002 Ministarstvo znanosti, obrazovanja i športa - za pomoćnike u nastavi</t>
  </si>
  <si>
    <t>Izvor: 521501 Pomoći - srednje škole i učenički domovi</t>
  </si>
  <si>
    <t>Izvor: 621501 Donacije - srednje škole i učenički domovi</t>
  </si>
  <si>
    <t>Izvor: 731501 Prihodi od prodaje ili zamjene nefin. imov. i naknade štete s naslova osiguranja - srednje škole i uč. domovi</t>
  </si>
  <si>
    <t>Izvor: 7821501 Prenesena sredstva - Prihodi od nefin. imovine - srednje škole i učenički domovi</t>
  </si>
  <si>
    <t>Program: 5306 Obilježavanje postignuća učenika i nastavnika</t>
  </si>
  <si>
    <t>A 530605 Natjecanja i smotre</t>
  </si>
  <si>
    <t xml:space="preserve">    Izvor: 111 Porezni i ostali prihodi</t>
  </si>
  <si>
    <t>Program: 5501 Srednjoškolsko obrazovanje</t>
  </si>
  <si>
    <t>A 550101 Osiguravanje uvjeta rada</t>
  </si>
  <si>
    <t>Izvor: 11 Porezni i ostali prihodi</t>
  </si>
  <si>
    <t>T 550102 Investicijsko održavanje objekata i opreme</t>
  </si>
  <si>
    <t>Program: 5502 Unapređenje kvalitete odgojno obrazovnog sustava</t>
  </si>
  <si>
    <t>A 550203 Programi školskog kurikuluma</t>
  </si>
  <si>
    <t>A 550205 Sufinanciranje rada pomoćnika u nastavi</t>
  </si>
  <si>
    <t xml:space="preserve">Izvor: 116 Predfinanciranje EU projekata </t>
  </si>
  <si>
    <t>A 550216 Program "Zdravlje i higijena"</t>
  </si>
  <si>
    <t>A 550221 Osiguranje besplatnih zaliha menstrualnih higijenskih potrepština</t>
  </si>
  <si>
    <t>Program: 5504 Kapitalna ulaganja u odgojno obrazovnu infrastrukturu</t>
  </si>
  <si>
    <t>K 550401 Opremanje ustanova školstva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</si>
</sst>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_k_n;[Red]#,##0.00\ _k_n"/>
    <numFmt numFmtId="165" formatCode="#,##0.00;[Red]#,##0.00"/>
    <numFmt numFmtId="166" formatCode="_-* #,##0\ _k_n_-;\-* #,##0\ _k_n_-;_-* &quot;-&quot;??\ _k_n_-;_-@_-"/>
  </numFmts>
  <fonts count="34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sz val="7.5"/>
      <color rgb="FF000000"/>
      <name val="Microsoft Sans Serif"/>
      <family val="2"/>
      <charset val="238"/>
    </font>
    <font>
      <sz val="12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7.5"/>
      <color rgb="FF000000"/>
      <name val="Microsoft Sans Serif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 indent="1"/>
    </xf>
    <xf numFmtId="0" fontId="6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center"/>
    </xf>
    <xf numFmtId="0" fontId="13" fillId="0" borderId="0" xfId="0" applyFont="1" applyFill="1"/>
    <xf numFmtId="0" fontId="15" fillId="3" borderId="0" xfId="0" applyFont="1" applyFill="1"/>
    <xf numFmtId="0" fontId="16" fillId="0" borderId="0" xfId="0" applyFont="1"/>
    <xf numFmtId="0" fontId="17" fillId="0" borderId="0" xfId="0" applyFont="1" applyAlignment="1">
      <alignment horizontal="left" indent="1"/>
    </xf>
    <xf numFmtId="0" fontId="18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2" fillId="0" borderId="2" xfId="0" applyFont="1" applyBorder="1" applyAlignment="1">
      <alignment horizontal="center" vertical="center" wrapText="1" indent="1"/>
    </xf>
    <xf numFmtId="0" fontId="6" fillId="2" borderId="0" xfId="0" applyFont="1" applyFill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wrapText="1" indent="1"/>
    </xf>
    <xf numFmtId="4" fontId="21" fillId="3" borderId="4" xfId="0" applyNumberFormat="1" applyFont="1" applyFill="1" applyBorder="1" applyAlignment="1">
      <alignment horizontal="right" wrapText="1"/>
    </xf>
    <xf numFmtId="0" fontId="21" fillId="3" borderId="7" xfId="0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4" fontId="20" fillId="0" borderId="2" xfId="2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4" fontId="21" fillId="0" borderId="2" xfId="0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left" vertical="center" wrapText="1"/>
    </xf>
    <xf numFmtId="164" fontId="20" fillId="0" borderId="4" xfId="3" applyNumberFormat="1" applyFont="1" applyFill="1" applyBorder="1" applyAlignment="1">
      <alignment wrapText="1"/>
    </xf>
    <xf numFmtId="164" fontId="20" fillId="0" borderId="9" xfId="3" applyNumberFormat="1" applyFont="1" applyFill="1" applyBorder="1" applyAlignment="1">
      <alignment wrapText="1"/>
    </xf>
    <xf numFmtId="165" fontId="20" fillId="2" borderId="4" xfId="3" applyNumberFormat="1" applyFont="1" applyFill="1" applyBorder="1" applyAlignment="1">
      <alignment wrapText="1"/>
    </xf>
    <xf numFmtId="0" fontId="1" fillId="0" borderId="11" xfId="0" applyFont="1" applyFill="1" applyBorder="1" applyAlignment="1">
      <alignment horizontal="left" indent="1"/>
    </xf>
    <xf numFmtId="0" fontId="21" fillId="3" borderId="5" xfId="0" applyFont="1" applyFill="1" applyBorder="1" applyAlignment="1">
      <alignment wrapText="1"/>
    </xf>
    <xf numFmtId="4" fontId="21" fillId="3" borderId="3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left"/>
    </xf>
    <xf numFmtId="4" fontId="14" fillId="5" borderId="2" xfId="0" applyNumberFormat="1" applyFont="1" applyFill="1" applyBorder="1" applyAlignment="1">
      <alignment horizontal="right" wrapText="1"/>
    </xf>
    <xf numFmtId="0" fontId="14" fillId="7" borderId="5" xfId="0" applyFont="1" applyFill="1" applyBorder="1" applyAlignment="1">
      <alignment horizontal="left" vertical="center" wrapText="1"/>
    </xf>
    <xf numFmtId="4" fontId="14" fillId="7" borderId="3" xfId="0" applyNumberFormat="1" applyFont="1" applyFill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wrapText="1" indent="1"/>
    </xf>
    <xf numFmtId="0" fontId="6" fillId="5" borderId="6" xfId="0" applyFont="1" applyFill="1" applyBorder="1" applyAlignment="1">
      <alignment horizontal="left" wrapText="1" indent="1"/>
    </xf>
    <xf numFmtId="0" fontId="16" fillId="0" borderId="0" xfId="0" applyFont="1" applyAlignment="1"/>
    <xf numFmtId="0" fontId="8" fillId="5" borderId="10" xfId="0" applyFont="1" applyFill="1" applyBorder="1" applyAlignment="1">
      <alignment horizontal="left" vertical="center" wrapText="1"/>
    </xf>
    <xf numFmtId="4" fontId="21" fillId="5" borderId="2" xfId="0" applyNumberFormat="1" applyFont="1" applyFill="1" applyBorder="1" applyAlignment="1">
      <alignment horizontal="right"/>
    </xf>
    <xf numFmtId="0" fontId="8" fillId="5" borderId="2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center" vertical="center" wrapText="1" indent="1"/>
    </xf>
    <xf numFmtId="165" fontId="20" fillId="5" borderId="4" xfId="3" applyNumberFormat="1" applyFont="1" applyFill="1" applyBorder="1" applyAlignment="1">
      <alignment wrapText="1"/>
    </xf>
    <xf numFmtId="0" fontId="7" fillId="5" borderId="7" xfId="0" applyFont="1" applyFill="1" applyBorder="1" applyAlignment="1">
      <alignment horizontal="left" wrapText="1" indent="1"/>
    </xf>
    <xf numFmtId="0" fontId="14" fillId="5" borderId="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 wrapText="1"/>
    </xf>
    <xf numFmtId="165" fontId="20" fillId="6" borderId="4" xfId="3" applyNumberFormat="1" applyFont="1" applyFill="1" applyBorder="1" applyAlignment="1">
      <alignment wrapText="1"/>
    </xf>
    <xf numFmtId="165" fontId="20" fillId="0" borderId="4" xfId="3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4" fontId="21" fillId="0" borderId="13" xfId="0" applyNumberFormat="1" applyFont="1" applyFill="1" applyBorder="1" applyAlignment="1">
      <alignment horizontal="right"/>
    </xf>
    <xf numFmtId="4" fontId="21" fillId="0" borderId="0" xfId="0" applyNumberFormat="1" applyFont="1" applyFill="1" applyBorder="1" applyAlignment="1">
      <alignment horizontal="right"/>
    </xf>
    <xf numFmtId="0" fontId="25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7" fillId="0" borderId="0" xfId="0" applyFont="1"/>
    <xf numFmtId="0" fontId="8" fillId="8" borderId="16" xfId="0" applyFont="1" applyFill="1" applyBorder="1" applyAlignment="1">
      <alignment horizontal="left" wrapText="1"/>
    </xf>
    <xf numFmtId="0" fontId="8" fillId="8" borderId="4" xfId="0" applyFont="1" applyFill="1" applyBorder="1" applyAlignment="1">
      <alignment wrapText="1"/>
    </xf>
    <xf numFmtId="0" fontId="27" fillId="8" borderId="4" xfId="0" applyFont="1" applyFill="1" applyBorder="1" applyAlignment="1">
      <alignment wrapText="1"/>
    </xf>
    <xf numFmtId="0" fontId="27" fillId="8" borderId="0" xfId="0" applyFont="1" applyFill="1"/>
    <xf numFmtId="0" fontId="8" fillId="2" borderId="16" xfId="0" applyFont="1" applyFill="1" applyBorder="1" applyAlignment="1">
      <alignment horizontal="left" wrapText="1"/>
    </xf>
    <xf numFmtId="4" fontId="8" fillId="2" borderId="4" xfId="0" applyNumberFormat="1" applyFont="1" applyFill="1" applyBorder="1" applyAlignment="1">
      <alignment horizontal="right" wrapText="1"/>
    </xf>
    <xf numFmtId="3" fontId="8" fillId="2" borderId="4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27" fillId="2" borderId="4" xfId="0" applyFont="1" applyFill="1" applyBorder="1" applyAlignment="1">
      <alignment horizontal="right" wrapText="1"/>
    </xf>
    <xf numFmtId="0" fontId="27" fillId="2" borderId="0" xfId="0" applyFont="1" applyFill="1"/>
    <xf numFmtId="0" fontId="28" fillId="2" borderId="16" xfId="0" applyFont="1" applyFill="1" applyBorder="1" applyAlignment="1">
      <alignment horizontal="left" wrapText="1" indent="1"/>
    </xf>
    <xf numFmtId="4" fontId="28" fillId="2" borderId="4" xfId="0" applyNumberFormat="1" applyFont="1" applyFill="1" applyBorder="1" applyAlignment="1">
      <alignment horizontal="right" wrapText="1"/>
    </xf>
    <xf numFmtId="3" fontId="28" fillId="2" borderId="4" xfId="0" applyNumberFormat="1" applyFont="1" applyFill="1" applyBorder="1" applyAlignment="1">
      <alignment horizontal="right" wrapText="1"/>
    </xf>
    <xf numFmtId="0" fontId="28" fillId="2" borderId="4" xfId="0" applyFont="1" applyFill="1" applyBorder="1" applyAlignment="1">
      <alignment horizontal="right" wrapText="1"/>
    </xf>
    <xf numFmtId="0" fontId="28" fillId="2" borderId="16" xfId="0" applyFont="1" applyFill="1" applyBorder="1" applyAlignment="1">
      <alignment horizontal="left" wrapText="1" indent="3"/>
    </xf>
    <xf numFmtId="3" fontId="28" fillId="2" borderId="4" xfId="0" applyNumberFormat="1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8" fillId="2" borderId="4" xfId="0" applyFont="1" applyFill="1" applyBorder="1" applyAlignment="1">
      <alignment wrapText="1"/>
    </xf>
    <xf numFmtId="4" fontId="8" fillId="8" borderId="4" xfId="0" applyNumberFormat="1" applyFont="1" applyFill="1" applyBorder="1" applyAlignment="1">
      <alignment horizontal="right" wrapText="1"/>
    </xf>
    <xf numFmtId="3" fontId="8" fillId="8" borderId="4" xfId="0" applyNumberFormat="1" applyFont="1" applyFill="1" applyBorder="1" applyAlignment="1">
      <alignment horizontal="right" wrapText="1"/>
    </xf>
    <xf numFmtId="0" fontId="8" fillId="8" borderId="4" xfId="0" applyFont="1" applyFill="1" applyBorder="1" applyAlignment="1">
      <alignment horizontal="right" wrapText="1"/>
    </xf>
    <xf numFmtId="0" fontId="27" fillId="8" borderId="4" xfId="0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left" wrapText="1" indent="1"/>
    </xf>
    <xf numFmtId="3" fontId="8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wrapText="1"/>
    </xf>
    <xf numFmtId="3" fontId="8" fillId="2" borderId="4" xfId="0" applyNumberFormat="1" applyFont="1" applyFill="1" applyBorder="1" applyAlignment="1">
      <alignment wrapText="1"/>
    </xf>
    <xf numFmtId="2" fontId="8" fillId="2" borderId="4" xfId="0" applyNumberFormat="1" applyFont="1" applyFill="1" applyBorder="1" applyAlignment="1">
      <alignment horizontal="right" wrapText="1"/>
    </xf>
    <xf numFmtId="2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25" fillId="0" borderId="0" xfId="0" applyFont="1"/>
    <xf numFmtId="0" fontId="30" fillId="0" borderId="0" xfId="0" applyFont="1" applyAlignment="1">
      <alignment vertical="center"/>
    </xf>
    <xf numFmtId="0" fontId="8" fillId="9" borderId="16" xfId="0" applyFont="1" applyFill="1" applyBorder="1" applyAlignment="1">
      <alignment horizontal="left" wrapText="1"/>
    </xf>
    <xf numFmtId="0" fontId="8" fillId="9" borderId="4" xfId="0" applyFont="1" applyFill="1" applyBorder="1" applyAlignment="1">
      <alignment wrapText="1"/>
    </xf>
    <xf numFmtId="0" fontId="27" fillId="9" borderId="4" xfId="0" applyFont="1" applyFill="1" applyBorder="1" applyAlignment="1">
      <alignment wrapText="1"/>
    </xf>
    <xf numFmtId="0" fontId="27" fillId="0" borderId="0" xfId="0" applyFont="1" applyFill="1"/>
    <xf numFmtId="0" fontId="7" fillId="2" borderId="16" xfId="0" applyFont="1" applyFill="1" applyBorder="1" applyAlignment="1">
      <alignment horizontal="left" wrapText="1" indent="3"/>
    </xf>
    <xf numFmtId="4" fontId="7" fillId="0" borderId="4" xfId="0" applyNumberFormat="1" applyFont="1" applyFill="1" applyBorder="1" applyAlignment="1">
      <alignment horizontal="right" wrapText="1"/>
    </xf>
    <xf numFmtId="3" fontId="7" fillId="0" borderId="4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horizontal="right" wrapText="1"/>
    </xf>
    <xf numFmtId="0" fontId="7" fillId="0" borderId="4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0" fontId="27" fillId="0" borderId="4" xfId="0" applyFont="1" applyFill="1" applyBorder="1" applyAlignment="1">
      <alignment wrapText="1"/>
    </xf>
    <xf numFmtId="4" fontId="8" fillId="9" borderId="4" xfId="0" applyNumberFormat="1" applyFont="1" applyFill="1" applyBorder="1" applyAlignment="1">
      <alignment horizontal="right" wrapText="1"/>
    </xf>
    <xf numFmtId="3" fontId="8" fillId="9" borderId="4" xfId="0" applyNumberFormat="1" applyFont="1" applyFill="1" applyBorder="1" applyAlignment="1">
      <alignment horizontal="right" wrapText="1"/>
    </xf>
    <xf numFmtId="0" fontId="8" fillId="9" borderId="4" xfId="0" applyFont="1" applyFill="1" applyBorder="1" applyAlignment="1">
      <alignment horizontal="right" wrapText="1"/>
    </xf>
    <xf numFmtId="0" fontId="27" fillId="9" borderId="4" xfId="0" applyFont="1" applyFill="1" applyBorder="1" applyAlignment="1">
      <alignment horizontal="right" wrapText="1"/>
    </xf>
    <xf numFmtId="4" fontId="7" fillId="2" borderId="4" xfId="0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wrapText="1"/>
    </xf>
    <xf numFmtId="3" fontId="7" fillId="2" borderId="4" xfId="0" applyNumberFormat="1" applyFont="1" applyFill="1" applyBorder="1" applyAlignment="1">
      <alignment horizontal="right" wrapText="1"/>
    </xf>
    <xf numFmtId="3" fontId="7" fillId="2" borderId="4" xfId="0" applyNumberFormat="1" applyFont="1" applyFill="1" applyBorder="1" applyAlignment="1">
      <alignment wrapText="1"/>
    </xf>
    <xf numFmtId="0" fontId="8" fillId="9" borderId="17" xfId="0" applyFont="1" applyFill="1" applyBorder="1" applyAlignment="1">
      <alignment horizontal="left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left" wrapText="1" indent="2"/>
    </xf>
    <xf numFmtId="4" fontId="31" fillId="2" borderId="4" xfId="0" applyNumberFormat="1" applyFont="1" applyFill="1" applyBorder="1" applyAlignment="1">
      <alignment horizontal="right" wrapText="1"/>
    </xf>
    <xf numFmtId="3" fontId="31" fillId="2" borderId="4" xfId="0" applyNumberFormat="1" applyFont="1" applyFill="1" applyBorder="1" applyAlignment="1">
      <alignment horizontal="right" wrapText="1"/>
    </xf>
    <xf numFmtId="0" fontId="31" fillId="2" borderId="4" xfId="0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31" fillId="2" borderId="17" xfId="0" applyFont="1" applyFill="1" applyBorder="1" applyAlignment="1">
      <alignment horizontal="left" wrapText="1" indent="2"/>
    </xf>
    <xf numFmtId="0" fontId="31" fillId="2" borderId="4" xfId="0" applyFont="1" applyFill="1" applyBorder="1" applyAlignment="1">
      <alignment wrapText="1"/>
    </xf>
    <xf numFmtId="0" fontId="11" fillId="0" borderId="0" xfId="0" applyFont="1"/>
    <xf numFmtId="0" fontId="7" fillId="2" borderId="16" xfId="0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left" wrapText="1" indent="3"/>
    </xf>
    <xf numFmtId="43" fontId="8" fillId="0" borderId="4" xfId="2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wrapText="1"/>
    </xf>
    <xf numFmtId="0" fontId="8" fillId="0" borderId="16" xfId="0" applyFont="1" applyFill="1" applyBorder="1" applyAlignment="1">
      <alignment horizontal="left" wrapText="1" indent="3"/>
    </xf>
    <xf numFmtId="166" fontId="8" fillId="2" borderId="4" xfId="2" applyNumberFormat="1" applyFont="1" applyFill="1" applyBorder="1" applyAlignment="1">
      <alignment horizontal="right" wrapText="1"/>
    </xf>
    <xf numFmtId="0" fontId="8" fillId="0" borderId="16" xfId="0" applyFont="1" applyFill="1" applyBorder="1" applyAlignment="1">
      <alignment horizontal="left" wrapText="1" indent="1"/>
    </xf>
    <xf numFmtId="166" fontId="8" fillId="0" borderId="4" xfId="2" applyNumberFormat="1" applyFont="1" applyFill="1" applyBorder="1" applyAlignment="1">
      <alignment horizontal="right" wrapText="1"/>
    </xf>
    <xf numFmtId="0" fontId="27" fillId="3" borderId="0" xfId="0" applyFont="1" applyFill="1"/>
    <xf numFmtId="0" fontId="8" fillId="2" borderId="16" xfId="0" applyFont="1" applyFill="1" applyBorder="1" applyAlignment="1">
      <alignment horizontal="left" wrapText="1" indent="4"/>
    </xf>
    <xf numFmtId="0" fontId="32" fillId="2" borderId="16" xfId="0" applyFont="1" applyFill="1" applyBorder="1" applyAlignment="1">
      <alignment horizontal="left" wrapText="1" indent="4"/>
    </xf>
    <xf numFmtId="0" fontId="32" fillId="2" borderId="4" xfId="0" applyFont="1" applyFill="1" applyBorder="1" applyAlignment="1">
      <alignment wrapText="1"/>
    </xf>
    <xf numFmtId="166" fontId="32" fillId="2" borderId="4" xfId="2" applyNumberFormat="1" applyFont="1" applyFill="1" applyBorder="1" applyAlignment="1">
      <alignment horizontal="right" wrapText="1"/>
    </xf>
    <xf numFmtId="0" fontId="32" fillId="2" borderId="4" xfId="0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wrapText="1"/>
    </xf>
    <xf numFmtId="166" fontId="8" fillId="2" borderId="4" xfId="2" applyNumberFormat="1" applyFont="1" applyFill="1" applyBorder="1" applyAlignment="1">
      <alignment wrapText="1"/>
    </xf>
    <xf numFmtId="4" fontId="32" fillId="2" borderId="4" xfId="0" applyNumberFormat="1" applyFont="1" applyFill="1" applyBorder="1" applyAlignment="1">
      <alignment horizontal="right" wrapText="1"/>
    </xf>
    <xf numFmtId="166" fontId="32" fillId="2" borderId="4" xfId="2" applyNumberFormat="1" applyFont="1" applyFill="1" applyBorder="1" applyAlignment="1">
      <alignment wrapText="1"/>
    </xf>
    <xf numFmtId="0" fontId="33" fillId="2" borderId="16" xfId="0" applyFont="1" applyFill="1" applyBorder="1" applyAlignment="1">
      <alignment horizontal="left" wrapText="1" indent="1"/>
    </xf>
    <xf numFmtId="0" fontId="33" fillId="2" borderId="4" xfId="0" applyFont="1" applyFill="1" applyBorder="1" applyAlignment="1">
      <alignment wrapText="1"/>
    </xf>
    <xf numFmtId="166" fontId="33" fillId="2" borderId="4" xfId="2" applyNumberFormat="1" applyFont="1" applyFill="1" applyBorder="1" applyAlignment="1">
      <alignment horizontal="right" wrapText="1"/>
    </xf>
    <xf numFmtId="4" fontId="33" fillId="2" borderId="4" xfId="0" applyNumberFormat="1" applyFont="1" applyFill="1" applyBorder="1" applyAlignment="1">
      <alignment horizontal="right" wrapText="1"/>
    </xf>
    <xf numFmtId="0" fontId="17" fillId="2" borderId="4" xfId="0" applyFont="1" applyFill="1" applyBorder="1" applyAlignment="1">
      <alignment wrapText="1"/>
    </xf>
    <xf numFmtId="0" fontId="17" fillId="2" borderId="4" xfId="0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wrapText="1"/>
    </xf>
    <xf numFmtId="43" fontId="8" fillId="0" borderId="4" xfId="2" applyNumberFormat="1" applyFont="1" applyFill="1" applyBorder="1" applyAlignment="1">
      <alignment horizontal="right" wrapText="1"/>
    </xf>
    <xf numFmtId="166" fontId="25" fillId="0" borderId="0" xfId="2" applyNumberFormat="1" applyFont="1"/>
    <xf numFmtId="0" fontId="4" fillId="0" borderId="0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4" fontId="23" fillId="2" borderId="12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4">
    <cellStyle name="Normalno" xfId="0" builtinId="0"/>
    <cellStyle name="Obično_bilanca" xfId="1"/>
    <cellStyle name="Valuta" xfId="3" builtinId="4"/>
    <cellStyle name="Zarez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zoomScale="80" zoomScaleNormal="80" workbookViewId="0">
      <selection activeCell="B34" sqref="B34"/>
    </sheetView>
  </sheetViews>
  <sheetFormatPr defaultColWidth="9.109375" defaultRowHeight="11.4" x14ac:dyDescent="0.2"/>
  <cols>
    <col min="1" max="1" width="38.44140625" style="1" customWidth="1"/>
    <col min="2" max="2" width="16.88671875" style="1" customWidth="1"/>
    <col min="3" max="3" width="17.44140625" style="1" customWidth="1"/>
    <col min="4" max="5" width="17.109375" style="1" customWidth="1"/>
    <col min="6" max="6" width="12" style="1" customWidth="1"/>
    <col min="7" max="7" width="11.88671875" style="1" customWidth="1"/>
    <col min="8" max="16384" width="9.109375" style="1"/>
  </cols>
  <sheetData>
    <row r="1" spans="1:7" ht="71.400000000000006" customHeight="1" thickBot="1" x14ac:dyDescent="0.25">
      <c r="A1" s="151" t="s">
        <v>34</v>
      </c>
      <c r="B1" s="151"/>
      <c r="C1" s="151"/>
      <c r="D1" s="151"/>
      <c r="E1" s="151"/>
      <c r="F1" s="151"/>
      <c r="G1" s="151"/>
    </row>
    <row r="2" spans="1:7" ht="54" customHeight="1" x14ac:dyDescent="0.2">
      <c r="A2" s="2"/>
      <c r="B2" s="2"/>
      <c r="C2" s="2" t="s">
        <v>20</v>
      </c>
      <c r="D2" s="2"/>
      <c r="E2" s="2"/>
      <c r="F2" s="2"/>
      <c r="G2" s="2"/>
    </row>
    <row r="3" spans="1:7" s="22" customFormat="1" ht="33" customHeight="1" x14ac:dyDescent="0.3">
      <c r="A3" s="152" t="s">
        <v>19</v>
      </c>
      <c r="B3" s="152"/>
      <c r="C3" s="152"/>
      <c r="D3" s="152"/>
      <c r="E3" s="152"/>
      <c r="F3" s="152"/>
      <c r="G3" s="152"/>
    </row>
    <row r="4" spans="1:7" ht="10.8" customHeight="1" x14ac:dyDescent="0.2">
      <c r="A4" s="3"/>
      <c r="B4" s="3"/>
      <c r="C4" s="3"/>
      <c r="D4" s="3"/>
      <c r="E4" s="3"/>
      <c r="F4" s="3"/>
      <c r="G4" s="3"/>
    </row>
    <row r="5" spans="1:7" ht="58.8" customHeight="1" x14ac:dyDescent="0.2">
      <c r="A5" s="153" t="s">
        <v>0</v>
      </c>
      <c r="B5" s="153"/>
      <c r="C5" s="153"/>
      <c r="D5" s="153"/>
      <c r="E5" s="153"/>
      <c r="F5" s="153"/>
      <c r="G5" s="153"/>
    </row>
    <row r="6" spans="1:7" s="5" customFormat="1" ht="51.6" customHeight="1" x14ac:dyDescent="0.2">
      <c r="A6" s="4" t="s">
        <v>1</v>
      </c>
      <c r="B6" s="15" t="s">
        <v>15</v>
      </c>
      <c r="C6" s="15" t="s">
        <v>2</v>
      </c>
      <c r="D6" s="15" t="s">
        <v>3</v>
      </c>
      <c r="E6" s="15" t="s">
        <v>16</v>
      </c>
      <c r="F6" s="15" t="s">
        <v>4</v>
      </c>
      <c r="G6" s="15" t="s">
        <v>5</v>
      </c>
    </row>
    <row r="7" spans="1:7" s="6" customFormat="1" ht="17.25" customHeight="1" x14ac:dyDescent="0.25">
      <c r="A7" s="37" t="s">
        <v>0</v>
      </c>
      <c r="B7" s="38"/>
      <c r="C7" s="38"/>
      <c r="D7" s="38"/>
      <c r="E7" s="38"/>
      <c r="F7" s="38"/>
      <c r="G7" s="39"/>
    </row>
    <row r="8" spans="1:7" s="6" customFormat="1" ht="18" customHeight="1" x14ac:dyDescent="0.25">
      <c r="A8" s="19" t="s">
        <v>10</v>
      </c>
      <c r="B8" s="29">
        <v>709144.9</v>
      </c>
      <c r="C8" s="29">
        <v>797084</v>
      </c>
      <c r="D8" s="29">
        <v>800084</v>
      </c>
      <c r="E8" s="29">
        <v>798977.99</v>
      </c>
      <c r="F8" s="29">
        <v>112.31</v>
      </c>
      <c r="G8" s="29">
        <v>99.86</v>
      </c>
    </row>
    <row r="9" spans="1:7" s="6" customFormat="1" ht="18" customHeight="1" x14ac:dyDescent="0.25">
      <c r="A9" s="19" t="s">
        <v>11</v>
      </c>
      <c r="B9" s="29"/>
      <c r="C9" s="29"/>
      <c r="D9" s="29"/>
      <c r="E9" s="29"/>
      <c r="F9" s="29"/>
      <c r="G9" s="29"/>
    </row>
    <row r="10" spans="1:7" s="6" customFormat="1" ht="18" customHeight="1" x14ac:dyDescent="0.25">
      <c r="A10" s="46" t="s">
        <v>22</v>
      </c>
      <c r="B10" s="45">
        <f>B8+B9</f>
        <v>709144.9</v>
      </c>
      <c r="C10" s="45">
        <f>C8+C9</f>
        <v>797084</v>
      </c>
      <c r="D10" s="45">
        <f>D8+D9</f>
        <v>800084</v>
      </c>
      <c r="E10" s="45">
        <f>E8+E9</f>
        <v>798977.99</v>
      </c>
      <c r="F10" s="45">
        <v>112.31</v>
      </c>
      <c r="G10" s="45">
        <v>99.86</v>
      </c>
    </row>
    <row r="11" spans="1:7" s="6" customFormat="1" ht="18" customHeight="1" x14ac:dyDescent="0.25">
      <c r="A11" s="19" t="s">
        <v>12</v>
      </c>
      <c r="B11" s="29">
        <v>836678.83</v>
      </c>
      <c r="C11" s="50">
        <v>792318.79</v>
      </c>
      <c r="D11" s="50">
        <v>795318.79</v>
      </c>
      <c r="E11" s="29">
        <v>791995.42</v>
      </c>
      <c r="F11" s="29">
        <v>94.66</v>
      </c>
      <c r="G11" s="29">
        <v>99.58</v>
      </c>
    </row>
    <row r="12" spans="1:7" s="6" customFormat="1" ht="18" customHeight="1" x14ac:dyDescent="0.25">
      <c r="A12" s="19" t="s">
        <v>13</v>
      </c>
      <c r="B12" s="29">
        <v>3900.72</v>
      </c>
      <c r="C12" s="50">
        <v>4993</v>
      </c>
      <c r="D12" s="50">
        <v>4993</v>
      </c>
      <c r="E12" s="29">
        <v>4799.38</v>
      </c>
      <c r="F12" s="29">
        <v>123.04</v>
      </c>
      <c r="G12" s="29">
        <v>96.12</v>
      </c>
    </row>
    <row r="13" spans="1:7" s="6" customFormat="1" ht="18" customHeight="1" x14ac:dyDescent="0.25">
      <c r="A13" s="46" t="s">
        <v>23</v>
      </c>
      <c r="B13" s="45">
        <f>B11+B12</f>
        <v>840579.54999999993</v>
      </c>
      <c r="C13" s="45">
        <f>C11+C12</f>
        <v>797311.79</v>
      </c>
      <c r="D13" s="45">
        <f>D11+D12</f>
        <v>800311.79</v>
      </c>
      <c r="E13" s="45">
        <f>E11+E12</f>
        <v>796794.8</v>
      </c>
      <c r="F13" s="45">
        <v>94.79</v>
      </c>
      <c r="G13" s="45">
        <v>99.71</v>
      </c>
    </row>
    <row r="14" spans="1:7" s="16" customFormat="1" ht="27" customHeight="1" x14ac:dyDescent="0.25">
      <c r="A14" s="48" t="s">
        <v>26</v>
      </c>
      <c r="B14" s="49">
        <f>B10-B13</f>
        <v>-131434.64999999991</v>
      </c>
      <c r="C14" s="49">
        <f>C10-C13</f>
        <v>-227.79000000003725</v>
      </c>
      <c r="D14" s="49">
        <f>D10-D13</f>
        <v>-227.79000000003725</v>
      </c>
      <c r="E14" s="49">
        <f>E10-E13</f>
        <v>2183.1899999999441</v>
      </c>
      <c r="F14" s="49"/>
      <c r="G14" s="49"/>
    </row>
    <row r="15" spans="1:7" s="16" customFormat="1" ht="27" customHeight="1" x14ac:dyDescent="0.25">
      <c r="A15" s="26"/>
      <c r="B15" s="27"/>
      <c r="C15" s="27"/>
      <c r="D15" s="27"/>
      <c r="E15" s="27"/>
      <c r="F15" s="27"/>
      <c r="G15" s="28"/>
    </row>
    <row r="17" spans="1:7" s="7" customFormat="1" x14ac:dyDescent="0.2"/>
    <row r="18" spans="1:7" s="7" customFormat="1" ht="48" customHeight="1" x14ac:dyDescent="0.2">
      <c r="A18" s="153" t="s">
        <v>6</v>
      </c>
      <c r="B18" s="153"/>
      <c r="C18" s="153"/>
      <c r="D18" s="153"/>
      <c r="E18" s="153"/>
      <c r="F18" s="153"/>
      <c r="G18" s="153"/>
    </row>
    <row r="19" spans="1:7" s="7" customFormat="1" ht="48" customHeight="1" x14ac:dyDescent="0.2">
      <c r="A19" s="4" t="s">
        <v>1</v>
      </c>
      <c r="B19" s="15" t="s">
        <v>18</v>
      </c>
      <c r="C19" s="15" t="s">
        <v>2</v>
      </c>
      <c r="D19" s="15" t="s">
        <v>3</v>
      </c>
      <c r="E19" s="15" t="s">
        <v>17</v>
      </c>
      <c r="F19" s="15" t="s">
        <v>4</v>
      </c>
      <c r="G19" s="15" t="s">
        <v>5</v>
      </c>
    </row>
    <row r="20" spans="1:7" s="7" customFormat="1" ht="15.75" customHeight="1" x14ac:dyDescent="0.2">
      <c r="A20" s="43" t="s">
        <v>9</v>
      </c>
      <c r="B20" s="44"/>
      <c r="C20" s="44"/>
      <c r="D20" s="44"/>
      <c r="E20" s="44"/>
      <c r="F20" s="44"/>
      <c r="G20" s="44"/>
    </row>
    <row r="21" spans="1:7" s="7" customFormat="1" ht="14.25" customHeight="1" x14ac:dyDescent="0.25">
      <c r="A21" s="17" t="s">
        <v>7</v>
      </c>
      <c r="B21" s="23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s="8" customFormat="1" ht="15" customHeight="1" x14ac:dyDescent="0.25">
      <c r="A22" s="18" t="s">
        <v>8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s="8" customFormat="1" ht="20.25" customHeight="1" x14ac:dyDescent="0.25">
      <c r="A23" s="41" t="s">
        <v>24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s="8" customFormat="1" ht="30.9" customHeight="1" x14ac:dyDescent="0.25">
      <c r="A24" s="51"/>
      <c r="B24" s="52"/>
      <c r="C24" s="52"/>
      <c r="D24" s="52"/>
      <c r="E24" s="52"/>
      <c r="F24" s="52"/>
      <c r="G24" s="52"/>
    </row>
    <row r="25" spans="1:7" s="8" customFormat="1" ht="72.599999999999994" customHeight="1" x14ac:dyDescent="0.25">
      <c r="A25" s="51"/>
      <c r="B25" s="53"/>
      <c r="C25" s="53"/>
      <c r="D25" s="53"/>
      <c r="E25" s="53"/>
      <c r="F25" s="53"/>
      <c r="G25" s="53"/>
    </row>
    <row r="26" spans="1:7" s="7" customFormat="1" ht="65.400000000000006" customHeight="1" x14ac:dyDescent="0.2">
      <c r="A26" s="153" t="s">
        <v>28</v>
      </c>
      <c r="B26" s="153"/>
      <c r="C26" s="153"/>
      <c r="D26" s="153"/>
      <c r="E26" s="153"/>
      <c r="F26" s="153"/>
      <c r="G26" s="153"/>
    </row>
    <row r="27" spans="1:7" s="9" customFormat="1" ht="47.4" customHeight="1" x14ac:dyDescent="0.3">
      <c r="A27" s="4"/>
      <c r="B27" s="15" t="s">
        <v>18</v>
      </c>
      <c r="C27" s="15" t="s">
        <v>2</v>
      </c>
      <c r="D27" s="15" t="s">
        <v>3</v>
      </c>
      <c r="E27" s="15" t="s">
        <v>16</v>
      </c>
      <c r="F27" s="15" t="s">
        <v>4</v>
      </c>
      <c r="G27" s="15" t="s">
        <v>5</v>
      </c>
    </row>
    <row r="28" spans="1:7" s="9" customFormat="1" ht="32.1" customHeight="1" x14ac:dyDescent="0.3">
      <c r="A28" s="35" t="s">
        <v>25</v>
      </c>
      <c r="B28" s="36">
        <f>B30+B29</f>
        <v>131662.44</v>
      </c>
      <c r="C28" s="36">
        <f>C30+C29</f>
        <v>227.79</v>
      </c>
      <c r="D28" s="36">
        <f>D30+D29</f>
        <v>227.79</v>
      </c>
      <c r="E28" s="36">
        <f>E30+E29</f>
        <v>227.78</v>
      </c>
      <c r="F28" s="36">
        <v>0.17</v>
      </c>
      <c r="G28" s="36">
        <v>100</v>
      </c>
    </row>
    <row r="29" spans="1:7" s="10" customFormat="1" ht="31.5" customHeight="1" x14ac:dyDescent="0.3">
      <c r="A29" s="21" t="s">
        <v>27</v>
      </c>
      <c r="B29" s="20">
        <v>131662.44</v>
      </c>
      <c r="C29" s="20">
        <v>227.79</v>
      </c>
      <c r="D29" s="20">
        <v>227.79</v>
      </c>
      <c r="E29" s="20">
        <v>227.78</v>
      </c>
      <c r="F29" s="20">
        <v>0.17</v>
      </c>
      <c r="G29" s="20">
        <v>100</v>
      </c>
    </row>
    <row r="30" spans="1:7" s="11" customFormat="1" ht="27.9" customHeight="1" x14ac:dyDescent="0.25">
      <c r="A30" s="21" t="s">
        <v>14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s="40" customFormat="1" ht="63.6" customHeight="1" x14ac:dyDescent="0.15">
      <c r="A31" s="154" t="s">
        <v>21</v>
      </c>
      <c r="B31" s="154"/>
      <c r="C31" s="154"/>
      <c r="D31" s="154"/>
      <c r="E31" s="154"/>
      <c r="F31" s="154"/>
      <c r="G31" s="154"/>
    </row>
    <row r="32" spans="1:7" ht="20.25" hidden="1" customHeight="1" x14ac:dyDescent="0.2"/>
    <row r="33" spans="1:7" ht="0.75" hidden="1" customHeight="1" x14ac:dyDescent="0.2"/>
    <row r="34" spans="1:7" ht="48.6" customHeight="1" x14ac:dyDescent="0.2">
      <c r="A34" s="4" t="s">
        <v>1</v>
      </c>
      <c r="B34" s="4" t="s">
        <v>30</v>
      </c>
      <c r="C34" s="15"/>
      <c r="D34" s="15"/>
      <c r="E34" s="4" t="s">
        <v>31</v>
      </c>
      <c r="F34" s="15" t="s">
        <v>4</v>
      </c>
      <c r="G34" s="15"/>
    </row>
    <row r="35" spans="1:7" s="33" customFormat="1" ht="0.6" customHeight="1" x14ac:dyDescent="0.3">
      <c r="A35" s="150" t="s">
        <v>21</v>
      </c>
      <c r="B35" s="150"/>
      <c r="C35" s="150"/>
      <c r="D35" s="150"/>
      <c r="E35" s="150"/>
      <c r="F35" s="150"/>
      <c r="G35" s="150"/>
    </row>
    <row r="36" spans="1:7" s="7" customFormat="1" ht="0.75" hidden="1" customHeight="1" x14ac:dyDescent="0.2">
      <c r="A36" s="30"/>
      <c r="B36" s="30"/>
      <c r="C36" s="30"/>
      <c r="D36" s="30"/>
      <c r="E36" s="30"/>
      <c r="F36" s="30"/>
      <c r="G36" s="30"/>
    </row>
    <row r="37" spans="1:7" s="9" customFormat="1" ht="39.9" customHeight="1" x14ac:dyDescent="0.3">
      <c r="A37" s="47" t="s">
        <v>29</v>
      </c>
      <c r="B37" s="34">
        <f>B14+B23+B28</f>
        <v>227.79000000009546</v>
      </c>
      <c r="C37" s="34">
        <f>C14+C23+C28</f>
        <v>-3.7260861063259654E-11</v>
      </c>
      <c r="D37" s="34">
        <f>D14+D23+D28</f>
        <v>-3.7260861063259654E-11</v>
      </c>
      <c r="E37" s="34">
        <f>E14+E23+E28</f>
        <v>2410.9699999999443</v>
      </c>
      <c r="F37" s="34">
        <v>0</v>
      </c>
      <c r="G37" s="34"/>
    </row>
    <row r="38" spans="1:7" s="10" customFormat="1" ht="36.9" customHeight="1" x14ac:dyDescent="0.3">
      <c r="A38" s="31" t="s">
        <v>33</v>
      </c>
      <c r="B38" s="32">
        <v>227.79</v>
      </c>
      <c r="C38" s="32">
        <v>227.79</v>
      </c>
      <c r="D38" s="32">
        <v>227.79</v>
      </c>
      <c r="E38" s="32">
        <v>2410.9699999999998</v>
      </c>
      <c r="F38" s="32">
        <v>1058.4100000000001</v>
      </c>
      <c r="G38" s="32"/>
    </row>
    <row r="39" spans="1:7" s="11" customFormat="1" ht="39" customHeight="1" x14ac:dyDescent="0.25">
      <c r="A39" s="21" t="s">
        <v>32</v>
      </c>
      <c r="B39" s="32">
        <v>0</v>
      </c>
      <c r="C39" s="32"/>
      <c r="D39" s="32"/>
      <c r="E39" s="20">
        <v>0</v>
      </c>
      <c r="F39" s="20">
        <v>0</v>
      </c>
      <c r="G39" s="32"/>
    </row>
    <row r="41" spans="1:7" ht="13.2" x14ac:dyDescent="0.25">
      <c r="A41" s="12"/>
    </row>
    <row r="42" spans="1:7" x14ac:dyDescent="0.2">
      <c r="E42" s="13"/>
    </row>
    <row r="44" spans="1:7" ht="12.6" x14ac:dyDescent="0.2">
      <c r="E44" s="14"/>
    </row>
  </sheetData>
  <mergeCells count="7">
    <mergeCell ref="A35:G35"/>
    <mergeCell ref="A1:G1"/>
    <mergeCell ref="A3:G3"/>
    <mergeCell ref="A5:G5"/>
    <mergeCell ref="A26:G26"/>
    <mergeCell ref="A18:G18"/>
    <mergeCell ref="A31:G31"/>
  </mergeCells>
  <printOptions horizontalCentered="1"/>
  <pageMargins left="0" right="0" top="0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A18" sqref="A18"/>
    </sheetView>
  </sheetViews>
  <sheetFormatPr defaultRowHeight="9" x14ac:dyDescent="0.15"/>
  <cols>
    <col min="1" max="1" width="51.77734375" style="88" customWidth="1"/>
    <col min="2" max="2" width="25.44140625" style="88" customWidth="1"/>
    <col min="3" max="3" width="28.109375" style="88" customWidth="1"/>
    <col min="4" max="4" width="27.33203125" style="88" customWidth="1"/>
    <col min="5" max="5" width="25.44140625" style="88" customWidth="1"/>
    <col min="6" max="6" width="19.6640625" style="88" customWidth="1"/>
    <col min="7" max="7" width="20.109375" style="88" customWidth="1"/>
    <col min="8" max="16384" width="8.88671875" style="88"/>
  </cols>
  <sheetData>
    <row r="1" spans="1:7" s="54" customFormat="1" ht="32.4" customHeight="1" thickBot="1" x14ac:dyDescent="0.35">
      <c r="A1" s="155" t="s">
        <v>35</v>
      </c>
      <c r="B1" s="156"/>
      <c r="C1" s="156"/>
      <c r="D1" s="156"/>
      <c r="E1" s="156"/>
      <c r="F1" s="156"/>
      <c r="G1" s="156"/>
    </row>
    <row r="2" spans="1:7" s="57" customFormat="1" ht="10.8" thickBot="1" x14ac:dyDescent="0.2">
      <c r="A2" s="55" t="s">
        <v>1</v>
      </c>
      <c r="B2" s="56" t="s">
        <v>36</v>
      </c>
      <c r="C2" s="56" t="s">
        <v>37</v>
      </c>
      <c r="D2" s="56" t="s">
        <v>38</v>
      </c>
      <c r="E2" s="56" t="s">
        <v>39</v>
      </c>
      <c r="F2" s="56" t="s">
        <v>40</v>
      </c>
      <c r="G2" s="56" t="s">
        <v>41</v>
      </c>
    </row>
    <row r="3" spans="1:7" s="61" customFormat="1" ht="13.2" x14ac:dyDescent="0.25">
      <c r="A3" s="58" t="s">
        <v>0</v>
      </c>
      <c r="B3" s="59"/>
      <c r="C3" s="59"/>
      <c r="D3" s="59"/>
      <c r="E3" s="59"/>
      <c r="F3" s="59"/>
      <c r="G3" s="60"/>
    </row>
    <row r="4" spans="1:7" s="67" customFormat="1" ht="13.2" x14ac:dyDescent="0.25">
      <c r="A4" s="62" t="s">
        <v>42</v>
      </c>
      <c r="B4" s="63">
        <f>B5+B9+B12+B15+B21</f>
        <v>709144.89999999991</v>
      </c>
      <c r="C4" s="64">
        <f>C5+C9+C12+C15+C21</f>
        <v>797083.84</v>
      </c>
      <c r="D4" s="64">
        <f>D5+D9+D12+D15+D21</f>
        <v>800084</v>
      </c>
      <c r="E4" s="63">
        <f>E5+E9+E12+E15+E21</f>
        <v>798977.99000000011</v>
      </c>
      <c r="F4" s="65">
        <v>112.31</v>
      </c>
      <c r="G4" s="66">
        <v>99.86</v>
      </c>
    </row>
    <row r="5" spans="1:7" s="67" customFormat="1" ht="10.199999999999999" x14ac:dyDescent="0.2">
      <c r="A5" s="68" t="s">
        <v>43</v>
      </c>
      <c r="B5" s="69">
        <v>619719.38</v>
      </c>
      <c r="C5" s="70">
        <v>684347</v>
      </c>
      <c r="D5" s="70">
        <v>684347</v>
      </c>
      <c r="E5" s="69">
        <v>684786.18</v>
      </c>
      <c r="F5" s="71">
        <v>110.5</v>
      </c>
      <c r="G5" s="66">
        <v>100.06</v>
      </c>
    </row>
    <row r="6" spans="1:7" s="67" customFormat="1" ht="20.399999999999999" x14ac:dyDescent="0.2">
      <c r="A6" s="72" t="s">
        <v>44</v>
      </c>
      <c r="B6" s="69">
        <v>619719.38</v>
      </c>
      <c r="C6" s="73"/>
      <c r="D6" s="73"/>
      <c r="E6" s="69">
        <v>684786.18</v>
      </c>
      <c r="F6" s="71">
        <v>110.5</v>
      </c>
      <c r="G6" s="74"/>
    </row>
    <row r="7" spans="1:7" s="67" customFormat="1" ht="20.399999999999999" x14ac:dyDescent="0.2">
      <c r="A7" s="68" t="s">
        <v>45</v>
      </c>
      <c r="B7" s="69">
        <v>619188.49</v>
      </c>
      <c r="C7" s="73"/>
      <c r="D7" s="73"/>
      <c r="E7" s="69">
        <v>684135.28</v>
      </c>
      <c r="F7" s="71">
        <v>110.49</v>
      </c>
      <c r="G7" s="74"/>
    </row>
    <row r="8" spans="1:7" s="67" customFormat="1" ht="20.399999999999999" x14ac:dyDescent="0.2">
      <c r="A8" s="68" t="s">
        <v>46</v>
      </c>
      <c r="B8" s="71">
        <v>530.89</v>
      </c>
      <c r="C8" s="73"/>
      <c r="D8" s="73"/>
      <c r="E8" s="71">
        <v>650.9</v>
      </c>
      <c r="F8" s="71">
        <v>122.61</v>
      </c>
      <c r="G8" s="74"/>
    </row>
    <row r="9" spans="1:7" s="67" customFormat="1" ht="10.199999999999999" x14ac:dyDescent="0.2">
      <c r="A9" s="68" t="s">
        <v>47</v>
      </c>
      <c r="B9" s="71">
        <v>30.58</v>
      </c>
      <c r="C9" s="70">
        <v>1</v>
      </c>
      <c r="D9" s="70">
        <v>1</v>
      </c>
      <c r="E9" s="71">
        <v>1.4</v>
      </c>
      <c r="F9" s="71">
        <v>4.58</v>
      </c>
      <c r="G9" s="66">
        <v>140</v>
      </c>
    </row>
    <row r="10" spans="1:7" s="67" customFormat="1" ht="10.199999999999999" x14ac:dyDescent="0.2">
      <c r="A10" s="72" t="s">
        <v>48</v>
      </c>
      <c r="B10" s="71">
        <v>30.58</v>
      </c>
      <c r="C10" s="73"/>
      <c r="D10" s="73"/>
      <c r="E10" s="71">
        <v>1.4</v>
      </c>
      <c r="F10" s="71">
        <v>4.58</v>
      </c>
      <c r="G10" s="74"/>
    </row>
    <row r="11" spans="1:7" s="67" customFormat="1" ht="10.199999999999999" x14ac:dyDescent="0.2">
      <c r="A11" s="68" t="s">
        <v>49</v>
      </c>
      <c r="B11" s="71">
        <v>30.58</v>
      </c>
      <c r="C11" s="73"/>
      <c r="D11" s="73"/>
      <c r="E11" s="71">
        <v>1.4</v>
      </c>
      <c r="F11" s="71">
        <v>4.58</v>
      </c>
      <c r="G11" s="74"/>
    </row>
    <row r="12" spans="1:7" s="67" customFormat="1" ht="20.399999999999999" x14ac:dyDescent="0.2">
      <c r="A12" s="68" t="s">
        <v>50</v>
      </c>
      <c r="B12" s="69">
        <v>6319.27</v>
      </c>
      <c r="C12" s="70">
        <v>7982</v>
      </c>
      <c r="D12" s="70">
        <v>7982</v>
      </c>
      <c r="E12" s="69">
        <v>6238.23</v>
      </c>
      <c r="F12" s="71">
        <v>98.72</v>
      </c>
      <c r="G12" s="66">
        <v>78.150000000000006</v>
      </c>
    </row>
    <row r="13" spans="1:7" s="67" customFormat="1" ht="10.199999999999999" x14ac:dyDescent="0.2">
      <c r="A13" s="72" t="s">
        <v>51</v>
      </c>
      <c r="B13" s="69">
        <v>6319.27</v>
      </c>
      <c r="C13" s="73"/>
      <c r="D13" s="73"/>
      <c r="E13" s="69">
        <v>6238.23</v>
      </c>
      <c r="F13" s="71">
        <v>98.72</v>
      </c>
      <c r="G13" s="74"/>
    </row>
    <row r="14" spans="1:7" s="67" customFormat="1" ht="10.199999999999999" x14ac:dyDescent="0.2">
      <c r="A14" s="68" t="s">
        <v>52</v>
      </c>
      <c r="B14" s="69">
        <v>6319.27</v>
      </c>
      <c r="C14" s="73"/>
      <c r="D14" s="73"/>
      <c r="E14" s="69">
        <v>6238.23</v>
      </c>
      <c r="F14" s="71">
        <v>98.72</v>
      </c>
      <c r="G14" s="74"/>
    </row>
    <row r="15" spans="1:7" s="67" customFormat="1" ht="20.399999999999999" x14ac:dyDescent="0.2">
      <c r="A15" s="68" t="s">
        <v>53</v>
      </c>
      <c r="B15" s="71">
        <v>405.85</v>
      </c>
      <c r="C15" s="70">
        <v>3359</v>
      </c>
      <c r="D15" s="70">
        <v>3359</v>
      </c>
      <c r="E15" s="69">
        <v>3629.03</v>
      </c>
      <c r="F15" s="71">
        <v>894.18</v>
      </c>
      <c r="G15" s="66">
        <v>126.95</v>
      </c>
    </row>
    <row r="16" spans="1:7" s="67" customFormat="1" ht="10.199999999999999" x14ac:dyDescent="0.2">
      <c r="A16" s="72" t="s">
        <v>54</v>
      </c>
      <c r="B16" s="71">
        <v>199.08</v>
      </c>
      <c r="C16" s="73"/>
      <c r="D16" s="73"/>
      <c r="E16" s="69">
        <v>1050</v>
      </c>
      <c r="F16" s="71">
        <v>527.42999999999995</v>
      </c>
      <c r="G16" s="74"/>
    </row>
    <row r="17" spans="1:7" s="67" customFormat="1" ht="10.199999999999999" x14ac:dyDescent="0.2">
      <c r="A17" s="68" t="s">
        <v>55</v>
      </c>
      <c r="B17" s="71">
        <v>199.08</v>
      </c>
      <c r="C17" s="73"/>
      <c r="D17" s="73"/>
      <c r="E17" s="69">
        <v>1050</v>
      </c>
      <c r="F17" s="71">
        <v>527.42999999999995</v>
      </c>
      <c r="G17" s="74"/>
    </row>
    <row r="18" spans="1:7" s="67" customFormat="1" ht="20.399999999999999" x14ac:dyDescent="0.2">
      <c r="A18" s="72" t="s">
        <v>56</v>
      </c>
      <c r="B18" s="71">
        <v>206.77</v>
      </c>
      <c r="C18" s="73"/>
      <c r="D18" s="73"/>
      <c r="E18" s="69">
        <v>2579.0300000000002</v>
      </c>
      <c r="F18" s="69">
        <v>1247.29</v>
      </c>
      <c r="G18" s="74"/>
    </row>
    <row r="19" spans="1:7" s="67" customFormat="1" ht="10.199999999999999" x14ac:dyDescent="0.2">
      <c r="A19" s="68" t="s">
        <v>57</v>
      </c>
      <c r="B19" s="71">
        <v>206.77</v>
      </c>
      <c r="C19" s="73"/>
      <c r="D19" s="73"/>
      <c r="E19" s="71">
        <v>229.03</v>
      </c>
      <c r="F19" s="71">
        <v>110.77</v>
      </c>
      <c r="G19" s="74"/>
    </row>
    <row r="20" spans="1:7" s="67" customFormat="1" ht="10.199999999999999" x14ac:dyDescent="0.2">
      <c r="A20" s="68" t="s">
        <v>58</v>
      </c>
      <c r="B20" s="75"/>
      <c r="C20" s="73"/>
      <c r="D20" s="73"/>
      <c r="E20" s="69">
        <v>2350</v>
      </c>
      <c r="F20" s="75"/>
      <c r="G20" s="74"/>
    </row>
    <row r="21" spans="1:7" s="67" customFormat="1" ht="20.399999999999999" x14ac:dyDescent="0.2">
      <c r="A21" s="68" t="s">
        <v>59</v>
      </c>
      <c r="B21" s="69">
        <f>B22</f>
        <v>82669.820000000007</v>
      </c>
      <c r="C21" s="70">
        <v>101394.84</v>
      </c>
      <c r="D21" s="70">
        <v>104395</v>
      </c>
      <c r="E21" s="69">
        <f>E22</f>
        <v>104323.15</v>
      </c>
      <c r="F21" s="71">
        <v>123.14</v>
      </c>
      <c r="G21" s="66">
        <v>99.93</v>
      </c>
    </row>
    <row r="22" spans="1:7" s="67" customFormat="1" ht="20.399999999999999" x14ac:dyDescent="0.2">
      <c r="A22" s="72" t="s">
        <v>60</v>
      </c>
      <c r="B22" s="69">
        <f>B23+B24</f>
        <v>82669.820000000007</v>
      </c>
      <c r="C22" s="73"/>
      <c r="D22" s="73"/>
      <c r="E22" s="69">
        <f>E23+E24</f>
        <v>104323.15</v>
      </c>
      <c r="F22" s="71">
        <v>123.14</v>
      </c>
      <c r="G22" s="74"/>
    </row>
    <row r="23" spans="1:7" s="67" customFormat="1" ht="10.199999999999999" x14ac:dyDescent="0.2">
      <c r="A23" s="68" t="s">
        <v>61</v>
      </c>
      <c r="B23" s="69">
        <v>80599.350000000006</v>
      </c>
      <c r="C23" s="73"/>
      <c r="D23" s="73"/>
      <c r="E23" s="69">
        <v>102417.36</v>
      </c>
      <c r="F23" s="71">
        <v>123.94</v>
      </c>
      <c r="G23" s="74"/>
    </row>
    <row r="24" spans="1:7" s="67" customFormat="1" ht="20.399999999999999" x14ac:dyDescent="0.2">
      <c r="A24" s="68" t="s">
        <v>62</v>
      </c>
      <c r="B24" s="69">
        <v>2070.4699999999998</v>
      </c>
      <c r="C24" s="73"/>
      <c r="D24" s="73"/>
      <c r="E24" s="69">
        <v>1905.79</v>
      </c>
      <c r="F24" s="71">
        <v>92.05</v>
      </c>
      <c r="G24" s="74"/>
    </row>
    <row r="25" spans="1:7" s="61" customFormat="1" ht="13.2" x14ac:dyDescent="0.25">
      <c r="A25" s="58" t="s">
        <v>63</v>
      </c>
      <c r="B25" s="76">
        <f>B4</f>
        <v>709144.89999999991</v>
      </c>
      <c r="C25" s="77">
        <f>C4</f>
        <v>797083.84</v>
      </c>
      <c r="D25" s="77">
        <f>D4</f>
        <v>800084</v>
      </c>
      <c r="E25" s="76">
        <f>E4</f>
        <v>798977.99000000011</v>
      </c>
      <c r="F25" s="78">
        <v>112.31</v>
      </c>
      <c r="G25" s="79">
        <v>99.55</v>
      </c>
    </row>
    <row r="26" spans="1:7" s="67" customFormat="1" ht="13.2" x14ac:dyDescent="0.25">
      <c r="A26" s="62" t="s">
        <v>64</v>
      </c>
      <c r="B26" s="80">
        <v>836678.83</v>
      </c>
      <c r="C26" s="64">
        <f>C27+C36+C65+C69</f>
        <v>792318</v>
      </c>
      <c r="D26" s="64">
        <f>D27+D36+D65+D69</f>
        <v>795317.94</v>
      </c>
      <c r="E26" s="80">
        <v>791995.42</v>
      </c>
      <c r="F26" s="65">
        <v>94.66</v>
      </c>
      <c r="G26" s="66">
        <v>99.58</v>
      </c>
    </row>
    <row r="27" spans="1:7" s="67" customFormat="1" ht="13.2" x14ac:dyDescent="0.25">
      <c r="A27" s="81" t="s">
        <v>65</v>
      </c>
      <c r="B27" s="63">
        <v>601151.96</v>
      </c>
      <c r="C27" s="82">
        <v>690711</v>
      </c>
      <c r="D27" s="82">
        <v>690711</v>
      </c>
      <c r="E27" s="80">
        <v>690757.3</v>
      </c>
      <c r="F27" s="65">
        <v>114.91</v>
      </c>
      <c r="G27" s="66">
        <v>100.01</v>
      </c>
    </row>
    <row r="28" spans="1:7" s="67" customFormat="1" ht="13.2" x14ac:dyDescent="0.25">
      <c r="A28" s="81" t="s">
        <v>66</v>
      </c>
      <c r="B28" s="63">
        <v>501425.15</v>
      </c>
      <c r="C28" s="83"/>
      <c r="D28" s="83"/>
      <c r="E28" s="80">
        <v>565266.66</v>
      </c>
      <c r="F28" s="65">
        <v>112.73</v>
      </c>
      <c r="G28" s="74"/>
    </row>
    <row r="29" spans="1:7" s="67" customFormat="1" ht="13.2" x14ac:dyDescent="0.25">
      <c r="A29" s="81" t="s">
        <v>67</v>
      </c>
      <c r="B29" s="80">
        <v>496726.29</v>
      </c>
      <c r="C29" s="83"/>
      <c r="D29" s="83"/>
      <c r="E29" s="80">
        <v>559538.87</v>
      </c>
      <c r="F29" s="65">
        <v>112.65</v>
      </c>
      <c r="G29" s="74"/>
    </row>
    <row r="30" spans="1:7" s="67" customFormat="1" ht="13.2" x14ac:dyDescent="0.25">
      <c r="A30" s="81" t="s">
        <v>68</v>
      </c>
      <c r="B30" s="63">
        <v>4698.8599999999997</v>
      </c>
      <c r="C30" s="83"/>
      <c r="D30" s="83"/>
      <c r="E30" s="63">
        <v>5727.79</v>
      </c>
      <c r="F30" s="65">
        <v>121.9</v>
      </c>
      <c r="G30" s="74"/>
    </row>
    <row r="31" spans="1:7" s="67" customFormat="1" ht="13.2" x14ac:dyDescent="0.25">
      <c r="A31" s="81" t="s">
        <v>69</v>
      </c>
      <c r="B31" s="63">
        <v>16870.8</v>
      </c>
      <c r="C31" s="83"/>
      <c r="D31" s="83"/>
      <c r="E31" s="63">
        <v>32025.4</v>
      </c>
      <c r="F31" s="65">
        <v>189.83</v>
      </c>
      <c r="G31" s="74"/>
    </row>
    <row r="32" spans="1:7" s="67" customFormat="1" ht="13.2" x14ac:dyDescent="0.25">
      <c r="A32" s="81" t="s">
        <v>70</v>
      </c>
      <c r="B32" s="63">
        <v>16870.8</v>
      </c>
      <c r="C32" s="83"/>
      <c r="D32" s="83"/>
      <c r="E32" s="63">
        <v>32025.4</v>
      </c>
      <c r="F32" s="65">
        <v>189.83</v>
      </c>
      <c r="G32" s="74"/>
    </row>
    <row r="33" spans="1:7" s="67" customFormat="1" ht="13.2" x14ac:dyDescent="0.25">
      <c r="A33" s="81" t="s">
        <v>71</v>
      </c>
      <c r="B33" s="63">
        <v>82856.009999999995</v>
      </c>
      <c r="C33" s="83"/>
      <c r="D33" s="83"/>
      <c r="E33" s="63">
        <v>93465.24</v>
      </c>
      <c r="F33" s="65">
        <v>112.8</v>
      </c>
      <c r="G33" s="74"/>
    </row>
    <row r="34" spans="1:7" s="67" customFormat="1" ht="13.2" x14ac:dyDescent="0.25">
      <c r="A34" s="81" t="s">
        <v>72</v>
      </c>
      <c r="B34" s="63">
        <v>82581.98</v>
      </c>
      <c r="C34" s="83"/>
      <c r="D34" s="83"/>
      <c r="E34" s="63">
        <v>93456.61</v>
      </c>
      <c r="F34" s="65">
        <v>113.17</v>
      </c>
      <c r="G34" s="74"/>
    </row>
    <row r="35" spans="1:7" s="67" customFormat="1" ht="26.4" x14ac:dyDescent="0.25">
      <c r="A35" s="81" t="s">
        <v>73</v>
      </c>
      <c r="B35" s="65">
        <v>274.02999999999997</v>
      </c>
      <c r="C35" s="83"/>
      <c r="D35" s="83"/>
      <c r="E35" s="65">
        <v>8.6300000000000008</v>
      </c>
      <c r="F35" s="65">
        <v>3.15</v>
      </c>
      <c r="G35" s="74"/>
    </row>
    <row r="36" spans="1:7" s="67" customFormat="1" ht="13.2" x14ac:dyDescent="0.25">
      <c r="A36" s="81" t="s">
        <v>74</v>
      </c>
      <c r="B36" s="63">
        <v>229086.85</v>
      </c>
      <c r="C36" s="82">
        <v>99436</v>
      </c>
      <c r="D36" s="82">
        <v>102435.94</v>
      </c>
      <c r="E36" s="63">
        <v>99192.53</v>
      </c>
      <c r="F36" s="65">
        <v>43.3</v>
      </c>
      <c r="G36" s="66">
        <v>96.83</v>
      </c>
    </row>
    <row r="37" spans="1:7" s="67" customFormat="1" ht="13.2" x14ac:dyDescent="0.25">
      <c r="A37" s="81" t="s">
        <v>75</v>
      </c>
      <c r="B37" s="63">
        <v>25727</v>
      </c>
      <c r="C37" s="84"/>
      <c r="D37" s="84"/>
      <c r="E37" s="63">
        <v>27932.720000000001</v>
      </c>
      <c r="F37" s="65">
        <v>108.57</v>
      </c>
      <c r="G37" s="74"/>
    </row>
    <row r="38" spans="1:7" s="67" customFormat="1" ht="13.2" x14ac:dyDescent="0.25">
      <c r="A38" s="81" t="s">
        <v>76</v>
      </c>
      <c r="B38" s="63">
        <v>3233.14</v>
      </c>
      <c r="C38" s="84"/>
      <c r="D38" s="84"/>
      <c r="E38" s="63">
        <v>3521.88</v>
      </c>
      <c r="F38" s="65">
        <v>108.93</v>
      </c>
      <c r="G38" s="74"/>
    </row>
    <row r="39" spans="1:7" s="67" customFormat="1" ht="26.4" x14ac:dyDescent="0.25">
      <c r="A39" s="81" t="s">
        <v>77</v>
      </c>
      <c r="B39" s="63">
        <v>22089.02</v>
      </c>
      <c r="C39" s="84"/>
      <c r="D39" s="84"/>
      <c r="E39" s="63">
        <v>23046.34</v>
      </c>
      <c r="F39" s="65">
        <v>104.33</v>
      </c>
      <c r="G39" s="74"/>
    </row>
    <row r="40" spans="1:7" s="67" customFormat="1" ht="13.2" x14ac:dyDescent="0.25">
      <c r="A40" s="81" t="s">
        <v>78</v>
      </c>
      <c r="B40" s="65">
        <v>320.95999999999998</v>
      </c>
      <c r="C40" s="84"/>
      <c r="D40" s="84"/>
      <c r="E40" s="63">
        <v>1328.5</v>
      </c>
      <c r="F40" s="65">
        <v>413.91</v>
      </c>
      <c r="G40" s="74"/>
    </row>
    <row r="41" spans="1:7" s="67" customFormat="1" ht="13.2" x14ac:dyDescent="0.25">
      <c r="A41" s="81" t="s">
        <v>79</v>
      </c>
      <c r="B41" s="65">
        <v>83.88</v>
      </c>
      <c r="C41" s="84"/>
      <c r="D41" s="84"/>
      <c r="E41" s="85">
        <v>36</v>
      </c>
      <c r="F41" s="65">
        <v>42.92</v>
      </c>
      <c r="G41" s="74"/>
    </row>
    <row r="42" spans="1:7" s="67" customFormat="1" ht="13.2" x14ac:dyDescent="0.25">
      <c r="A42" s="81" t="s">
        <v>80</v>
      </c>
      <c r="B42" s="63">
        <v>31972.94</v>
      </c>
      <c r="C42" s="84"/>
      <c r="D42" s="84"/>
      <c r="E42" s="63">
        <v>30870.48</v>
      </c>
      <c r="F42" s="65">
        <v>96.55</v>
      </c>
      <c r="G42" s="74"/>
    </row>
    <row r="43" spans="1:7" s="67" customFormat="1" ht="13.2" x14ac:dyDescent="0.25">
      <c r="A43" s="81" t="s">
        <v>81</v>
      </c>
      <c r="B43" s="63">
        <v>5533.98</v>
      </c>
      <c r="C43" s="84"/>
      <c r="D43" s="84"/>
      <c r="E43" s="63">
        <v>7997.69</v>
      </c>
      <c r="F43" s="65">
        <v>144.52000000000001</v>
      </c>
      <c r="G43" s="74"/>
    </row>
    <row r="44" spans="1:7" s="67" customFormat="1" ht="13.2" x14ac:dyDescent="0.25">
      <c r="A44" s="81" t="s">
        <v>82</v>
      </c>
      <c r="B44" s="63">
        <v>12561.02</v>
      </c>
      <c r="C44" s="84"/>
      <c r="D44" s="84"/>
      <c r="E44" s="63">
        <v>8877.4699999999993</v>
      </c>
      <c r="F44" s="65">
        <v>70.67</v>
      </c>
      <c r="G44" s="74"/>
    </row>
    <row r="45" spans="1:7" s="67" customFormat="1" ht="13.2" x14ac:dyDescent="0.25">
      <c r="A45" s="81" t="s">
        <v>83</v>
      </c>
      <c r="B45" s="63">
        <v>12546.48</v>
      </c>
      <c r="C45" s="84"/>
      <c r="D45" s="84"/>
      <c r="E45" s="63">
        <v>12097.49</v>
      </c>
      <c r="F45" s="65">
        <v>96.42</v>
      </c>
      <c r="G45" s="74"/>
    </row>
    <row r="46" spans="1:7" s="67" customFormat="1" ht="26.4" x14ac:dyDescent="0.25">
      <c r="A46" s="81" t="s">
        <v>84</v>
      </c>
      <c r="B46" s="65">
        <v>658.88</v>
      </c>
      <c r="C46" s="84"/>
      <c r="D46" s="84"/>
      <c r="E46" s="65">
        <v>306.68</v>
      </c>
      <c r="F46" s="65">
        <v>46.55</v>
      </c>
      <c r="G46" s="74"/>
    </row>
    <row r="47" spans="1:7" s="67" customFormat="1" ht="13.2" x14ac:dyDescent="0.25">
      <c r="A47" s="81" t="s">
        <v>85</v>
      </c>
      <c r="B47" s="65">
        <v>555.28</v>
      </c>
      <c r="C47" s="84"/>
      <c r="D47" s="84"/>
      <c r="E47" s="63">
        <v>1083.1500000000001</v>
      </c>
      <c r="F47" s="65">
        <v>195.06</v>
      </c>
      <c r="G47" s="74"/>
    </row>
    <row r="48" spans="1:7" s="67" customFormat="1" ht="13.2" x14ac:dyDescent="0.25">
      <c r="A48" s="81" t="s">
        <v>86</v>
      </c>
      <c r="B48" s="85">
        <v>117.3</v>
      </c>
      <c r="C48" s="84"/>
      <c r="D48" s="84"/>
      <c r="E48" s="85">
        <v>508</v>
      </c>
      <c r="F48" s="65">
        <v>433.08</v>
      </c>
      <c r="G48" s="74"/>
    </row>
    <row r="49" spans="1:7" s="67" customFormat="1" ht="13.2" x14ac:dyDescent="0.25">
      <c r="A49" s="81" t="s">
        <v>87</v>
      </c>
      <c r="B49" s="63">
        <v>161387.24</v>
      </c>
      <c r="C49" s="84"/>
      <c r="D49" s="84"/>
      <c r="E49" s="63">
        <v>39648.129999999997</v>
      </c>
      <c r="F49" s="65">
        <v>24.57</v>
      </c>
      <c r="G49" s="74"/>
    </row>
    <row r="50" spans="1:7" s="67" customFormat="1" ht="13.2" x14ac:dyDescent="0.25">
      <c r="A50" s="81" t="s">
        <v>88</v>
      </c>
      <c r="B50" s="63">
        <v>6304.92</v>
      </c>
      <c r="C50" s="84"/>
      <c r="D50" s="84"/>
      <c r="E50" s="63">
        <v>5891.59</v>
      </c>
      <c r="F50" s="65">
        <v>93.44</v>
      </c>
      <c r="G50" s="74"/>
    </row>
    <row r="51" spans="1:7" s="67" customFormat="1" ht="13.2" x14ac:dyDescent="0.25">
      <c r="A51" s="81" t="s">
        <v>89</v>
      </c>
      <c r="B51" s="63">
        <v>133621.93</v>
      </c>
      <c r="C51" s="84"/>
      <c r="D51" s="84"/>
      <c r="E51" s="63">
        <v>11217.29</v>
      </c>
      <c r="F51" s="65">
        <v>8.39</v>
      </c>
      <c r="G51" s="74"/>
    </row>
    <row r="52" spans="1:7" s="67" customFormat="1" ht="13.2" x14ac:dyDescent="0.25">
      <c r="A52" s="81" t="s">
        <v>90</v>
      </c>
      <c r="B52" s="65">
        <v>622.74</v>
      </c>
      <c r="C52" s="84"/>
      <c r="D52" s="84"/>
      <c r="E52" s="86">
        <v>0</v>
      </c>
      <c r="F52" s="87"/>
      <c r="G52" s="74"/>
    </row>
    <row r="53" spans="1:7" s="67" customFormat="1" ht="13.2" x14ac:dyDescent="0.25">
      <c r="A53" s="81" t="s">
        <v>91</v>
      </c>
      <c r="B53" s="63">
        <v>5673.18</v>
      </c>
      <c r="C53" s="84"/>
      <c r="D53" s="84"/>
      <c r="E53" s="63">
        <v>6117.11</v>
      </c>
      <c r="F53" s="65">
        <v>107.83</v>
      </c>
      <c r="G53" s="74"/>
    </row>
    <row r="54" spans="1:7" s="67" customFormat="1" ht="13.2" x14ac:dyDescent="0.25">
      <c r="A54" s="81" t="s">
        <v>92</v>
      </c>
      <c r="B54" s="63">
        <v>7480.59</v>
      </c>
      <c r="C54" s="84"/>
      <c r="D54" s="84"/>
      <c r="E54" s="63">
        <v>8033.71</v>
      </c>
      <c r="F54" s="65">
        <v>107.39</v>
      </c>
      <c r="G54" s="74"/>
    </row>
    <row r="55" spans="1:7" s="67" customFormat="1" ht="13.2" x14ac:dyDescent="0.25">
      <c r="A55" s="81" t="s">
        <v>93</v>
      </c>
      <c r="B55" s="63">
        <v>2128.1999999999998</v>
      </c>
      <c r="C55" s="84"/>
      <c r="D55" s="84"/>
      <c r="E55" s="63">
        <v>2042.64</v>
      </c>
      <c r="F55" s="65">
        <v>95.98</v>
      </c>
      <c r="G55" s="74"/>
    </row>
    <row r="56" spans="1:7" s="67" customFormat="1" ht="13.2" x14ac:dyDescent="0.25">
      <c r="A56" s="81" t="s">
        <v>94</v>
      </c>
      <c r="B56" s="65">
        <v>918.95</v>
      </c>
      <c r="C56" s="84"/>
      <c r="D56" s="84"/>
      <c r="E56" s="63">
        <v>1355.3</v>
      </c>
      <c r="F56" s="65">
        <v>147.47999999999999</v>
      </c>
      <c r="G56" s="74"/>
    </row>
    <row r="57" spans="1:7" s="67" customFormat="1" ht="13.2" x14ac:dyDescent="0.25">
      <c r="A57" s="81" t="s">
        <v>95</v>
      </c>
      <c r="B57" s="63">
        <v>2283.1999999999998</v>
      </c>
      <c r="C57" s="84"/>
      <c r="D57" s="84"/>
      <c r="E57" s="63">
        <v>2649.72</v>
      </c>
      <c r="F57" s="65">
        <v>116.05</v>
      </c>
      <c r="G57" s="74"/>
    </row>
    <row r="58" spans="1:7" s="67" customFormat="1" ht="13.2" x14ac:dyDescent="0.25">
      <c r="A58" s="81" t="s">
        <v>96</v>
      </c>
      <c r="B58" s="63">
        <v>2353.5300000000002</v>
      </c>
      <c r="C58" s="84"/>
      <c r="D58" s="84"/>
      <c r="E58" s="63">
        <v>2340.77</v>
      </c>
      <c r="F58" s="65">
        <v>99.46</v>
      </c>
      <c r="G58" s="74"/>
    </row>
    <row r="59" spans="1:7" s="67" customFormat="1" ht="13.2" x14ac:dyDescent="0.25">
      <c r="A59" s="81" t="s">
        <v>97</v>
      </c>
      <c r="B59" s="63">
        <v>9999.67</v>
      </c>
      <c r="C59" s="84"/>
      <c r="D59" s="84"/>
      <c r="E59" s="65">
        <v>741.2</v>
      </c>
      <c r="F59" s="65">
        <v>7.41</v>
      </c>
      <c r="G59" s="74"/>
    </row>
    <row r="60" spans="1:7" s="67" customFormat="1" ht="13.2" x14ac:dyDescent="0.25">
      <c r="A60" s="81" t="s">
        <v>98</v>
      </c>
      <c r="B60" s="65">
        <v>40.82</v>
      </c>
      <c r="C60" s="84"/>
      <c r="D60" s="84"/>
      <c r="E60" s="65">
        <v>229.25</v>
      </c>
      <c r="F60" s="65">
        <v>561.61</v>
      </c>
      <c r="G60" s="74"/>
    </row>
    <row r="61" spans="1:7" s="67" customFormat="1" ht="13.2" x14ac:dyDescent="0.25">
      <c r="A61" s="81" t="s">
        <v>99</v>
      </c>
      <c r="B61" s="65">
        <v>33.18</v>
      </c>
      <c r="C61" s="84"/>
      <c r="D61" s="84"/>
      <c r="E61" s="85">
        <v>35</v>
      </c>
      <c r="F61" s="65">
        <v>105.49</v>
      </c>
      <c r="G61" s="74"/>
    </row>
    <row r="62" spans="1:7" s="67" customFormat="1" ht="13.2" x14ac:dyDescent="0.25">
      <c r="A62" s="81" t="s">
        <v>100</v>
      </c>
      <c r="B62" s="63">
        <v>1718.76</v>
      </c>
      <c r="C62" s="84"/>
      <c r="D62" s="84"/>
      <c r="E62" s="65">
        <v>33.18</v>
      </c>
      <c r="F62" s="65">
        <v>1.93</v>
      </c>
      <c r="G62" s="74"/>
    </row>
    <row r="63" spans="1:7" s="67" customFormat="1" ht="13.2" x14ac:dyDescent="0.25">
      <c r="A63" s="81" t="s">
        <v>101</v>
      </c>
      <c r="B63" s="63">
        <v>7386.85</v>
      </c>
      <c r="C63" s="84"/>
      <c r="D63" s="84"/>
      <c r="E63" s="65">
        <v>290.33</v>
      </c>
      <c r="F63" s="65">
        <v>3.93</v>
      </c>
      <c r="G63" s="74"/>
    </row>
    <row r="64" spans="1:7" s="67" customFormat="1" ht="13.2" x14ac:dyDescent="0.25">
      <c r="A64" s="81" t="s">
        <v>102</v>
      </c>
      <c r="B64" s="65">
        <v>820.06</v>
      </c>
      <c r="C64" s="84"/>
      <c r="D64" s="84"/>
      <c r="E64" s="65">
        <v>153.44</v>
      </c>
      <c r="F64" s="65">
        <v>18.71</v>
      </c>
      <c r="G64" s="74"/>
    </row>
    <row r="65" spans="1:7" s="67" customFormat="1" ht="13.2" x14ac:dyDescent="0.25">
      <c r="A65" s="81" t="s">
        <v>103</v>
      </c>
      <c r="B65" s="63">
        <v>6440.02</v>
      </c>
      <c r="C65" s="64">
        <v>500</v>
      </c>
      <c r="D65" s="64">
        <v>500</v>
      </c>
      <c r="E65" s="65">
        <v>431.78</v>
      </c>
      <c r="F65" s="65">
        <v>6.7</v>
      </c>
      <c r="G65" s="66">
        <v>86.36</v>
      </c>
    </row>
    <row r="66" spans="1:7" s="67" customFormat="1" ht="13.2" x14ac:dyDescent="0.25">
      <c r="A66" s="81" t="s">
        <v>104</v>
      </c>
      <c r="B66" s="63">
        <v>6440.02</v>
      </c>
      <c r="C66" s="84"/>
      <c r="D66" s="84"/>
      <c r="E66" s="65">
        <v>431.78</v>
      </c>
      <c r="F66" s="65">
        <v>6.7</v>
      </c>
      <c r="G66" s="74"/>
    </row>
    <row r="67" spans="1:7" s="67" customFormat="1" ht="13.2" x14ac:dyDescent="0.25">
      <c r="A67" s="81" t="s">
        <v>105</v>
      </c>
      <c r="B67" s="65">
        <v>225.92</v>
      </c>
      <c r="C67" s="84"/>
      <c r="D67" s="84"/>
      <c r="E67" s="65">
        <v>193.31</v>
      </c>
      <c r="F67" s="65">
        <v>85.57</v>
      </c>
      <c r="G67" s="74"/>
    </row>
    <row r="68" spans="1:7" s="67" customFormat="1" ht="13.2" x14ac:dyDescent="0.25">
      <c r="A68" s="81" t="s">
        <v>106</v>
      </c>
      <c r="B68" s="63">
        <v>6214.1</v>
      </c>
      <c r="C68" s="84"/>
      <c r="D68" s="84"/>
      <c r="E68" s="65">
        <v>238.47</v>
      </c>
      <c r="F68" s="65">
        <v>3.84</v>
      </c>
      <c r="G68" s="74"/>
    </row>
    <row r="69" spans="1:7" s="67" customFormat="1" ht="13.2" x14ac:dyDescent="0.25">
      <c r="A69" s="81" t="s">
        <v>107</v>
      </c>
      <c r="B69" s="86">
        <v>0</v>
      </c>
      <c r="C69" s="64">
        <v>1671</v>
      </c>
      <c r="D69" s="64">
        <v>1671</v>
      </c>
      <c r="E69" s="63">
        <v>1613.81</v>
      </c>
      <c r="F69" s="87"/>
      <c r="G69" s="66">
        <v>96.58</v>
      </c>
    </row>
    <row r="70" spans="1:7" s="67" customFormat="1" ht="13.2" x14ac:dyDescent="0.25">
      <c r="A70" s="81" t="s">
        <v>108</v>
      </c>
      <c r="B70" s="86">
        <v>0</v>
      </c>
      <c r="C70" s="84"/>
      <c r="D70" s="84"/>
      <c r="E70" s="63">
        <v>1171.1400000000001</v>
      </c>
      <c r="F70" s="87"/>
      <c r="G70" s="74"/>
    </row>
    <row r="71" spans="1:7" s="67" customFormat="1" ht="13.2" x14ac:dyDescent="0.25">
      <c r="A71" s="81" t="s">
        <v>109</v>
      </c>
      <c r="B71" s="86">
        <v>0</v>
      </c>
      <c r="C71" s="84"/>
      <c r="D71" s="84"/>
      <c r="E71" s="63">
        <v>1171.1400000000001</v>
      </c>
      <c r="F71" s="87"/>
      <c r="G71" s="74"/>
    </row>
    <row r="72" spans="1:7" s="67" customFormat="1" ht="13.2" x14ac:dyDescent="0.25">
      <c r="A72" s="81" t="s">
        <v>110</v>
      </c>
      <c r="B72" s="86">
        <v>0</v>
      </c>
      <c r="C72" s="84"/>
      <c r="D72" s="84"/>
      <c r="E72" s="65">
        <v>442.67</v>
      </c>
      <c r="F72" s="87"/>
      <c r="G72" s="74"/>
    </row>
    <row r="73" spans="1:7" s="67" customFormat="1" ht="13.2" x14ac:dyDescent="0.25">
      <c r="A73" s="81" t="s">
        <v>111</v>
      </c>
      <c r="B73" s="86">
        <v>0</v>
      </c>
      <c r="C73" s="84"/>
      <c r="D73" s="84"/>
      <c r="E73" s="65">
        <v>442.67</v>
      </c>
      <c r="F73" s="87"/>
      <c r="G73" s="74"/>
    </row>
    <row r="74" spans="1:7" s="67" customFormat="1" ht="13.2" x14ac:dyDescent="0.25">
      <c r="A74" s="62" t="s">
        <v>112</v>
      </c>
      <c r="B74" s="63">
        <v>3900.72</v>
      </c>
      <c r="C74" s="64">
        <v>4993</v>
      </c>
      <c r="D74" s="64">
        <v>4993</v>
      </c>
      <c r="E74" s="63">
        <v>4799.38</v>
      </c>
      <c r="F74" s="65">
        <v>123.04</v>
      </c>
      <c r="G74" s="66">
        <v>96.12</v>
      </c>
    </row>
    <row r="75" spans="1:7" s="67" customFormat="1" ht="13.2" x14ac:dyDescent="0.25">
      <c r="A75" s="81" t="s">
        <v>113</v>
      </c>
      <c r="B75" s="63">
        <v>3900.72</v>
      </c>
      <c r="C75" s="64">
        <v>4993</v>
      </c>
      <c r="D75" s="64">
        <v>4993</v>
      </c>
      <c r="E75" s="63">
        <v>4799.38</v>
      </c>
      <c r="F75" s="65">
        <v>123.04</v>
      </c>
      <c r="G75" s="66">
        <v>96.12</v>
      </c>
    </row>
    <row r="76" spans="1:7" s="67" customFormat="1" ht="13.2" x14ac:dyDescent="0.25">
      <c r="A76" s="81" t="s">
        <v>114</v>
      </c>
      <c r="B76" s="63">
        <v>3369.83</v>
      </c>
      <c r="C76" s="84"/>
      <c r="D76" s="84"/>
      <c r="E76" s="63">
        <v>4148.4799999999996</v>
      </c>
      <c r="F76" s="65">
        <v>123.11</v>
      </c>
      <c r="G76" s="74"/>
    </row>
    <row r="77" spans="1:7" s="67" customFormat="1" ht="13.2" x14ac:dyDescent="0.25">
      <c r="A77" s="81" t="s">
        <v>115</v>
      </c>
      <c r="B77" s="85">
        <v>477.8</v>
      </c>
      <c r="C77" s="84"/>
      <c r="D77" s="84"/>
      <c r="E77" s="87"/>
      <c r="F77" s="87"/>
      <c r="G77" s="74"/>
    </row>
    <row r="78" spans="1:7" s="67" customFormat="1" ht="13.2" x14ac:dyDescent="0.25">
      <c r="A78" s="81" t="s">
        <v>116</v>
      </c>
      <c r="B78" s="63">
        <v>2892.03</v>
      </c>
      <c r="C78" s="84"/>
      <c r="D78" s="84"/>
      <c r="E78" s="63">
        <v>4148.4799999999996</v>
      </c>
      <c r="F78" s="65">
        <v>143.44999999999999</v>
      </c>
      <c r="G78" s="74"/>
    </row>
    <row r="79" spans="1:7" s="67" customFormat="1" ht="26.4" x14ac:dyDescent="0.25">
      <c r="A79" s="81" t="s">
        <v>117</v>
      </c>
      <c r="B79" s="65">
        <v>530.89</v>
      </c>
      <c r="C79" s="84"/>
      <c r="D79" s="84"/>
      <c r="E79" s="65">
        <v>650.9</v>
      </c>
      <c r="F79" s="65">
        <v>122.61</v>
      </c>
      <c r="G79" s="74"/>
    </row>
    <row r="80" spans="1:7" s="67" customFormat="1" ht="13.2" x14ac:dyDescent="0.25">
      <c r="A80" s="81" t="s">
        <v>118</v>
      </c>
      <c r="B80" s="65">
        <v>530.89</v>
      </c>
      <c r="C80" s="84"/>
      <c r="D80" s="84"/>
      <c r="E80" s="65">
        <v>650.9</v>
      </c>
      <c r="F80" s="65">
        <v>122.61</v>
      </c>
      <c r="G80" s="74"/>
    </row>
    <row r="81" spans="1:7" s="61" customFormat="1" ht="13.2" x14ac:dyDescent="0.25">
      <c r="A81" s="58" t="s">
        <v>119</v>
      </c>
      <c r="B81" s="76">
        <v>840579.55</v>
      </c>
      <c r="C81" s="77">
        <f>C74+C26</f>
        <v>797311</v>
      </c>
      <c r="D81" s="77">
        <f>D74+D26</f>
        <v>800310.94</v>
      </c>
      <c r="E81" s="76">
        <v>796794.8</v>
      </c>
      <c r="F81" s="78">
        <v>94.79</v>
      </c>
      <c r="G81" s="79">
        <v>99.71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C25" sqref="C25"/>
    </sheetView>
  </sheetViews>
  <sheetFormatPr defaultRowHeight="9" x14ac:dyDescent="0.15"/>
  <cols>
    <col min="1" max="1" width="51.77734375" style="88" customWidth="1"/>
    <col min="2" max="2" width="25.44140625" style="88" customWidth="1"/>
    <col min="3" max="3" width="28.109375" style="88" customWidth="1"/>
    <col min="4" max="4" width="27.33203125" style="88" customWidth="1"/>
    <col min="5" max="5" width="25.44140625" style="88" customWidth="1"/>
    <col min="6" max="6" width="19.6640625" style="88" customWidth="1"/>
    <col min="7" max="7" width="20.109375" style="88" customWidth="1"/>
    <col min="8" max="16384" width="8.88671875" style="88"/>
  </cols>
  <sheetData>
    <row r="1" spans="1:7" s="89" customFormat="1" ht="27.6" customHeight="1" thickBot="1" x14ac:dyDescent="0.35">
      <c r="A1" s="155" t="s">
        <v>120</v>
      </c>
      <c r="B1" s="157"/>
      <c r="C1" s="157"/>
      <c r="D1" s="157"/>
      <c r="E1" s="157"/>
      <c r="F1" s="157"/>
      <c r="G1" s="157"/>
    </row>
    <row r="2" spans="1:7" s="57" customFormat="1" ht="10.8" thickBot="1" x14ac:dyDescent="0.2">
      <c r="A2" s="55" t="s">
        <v>1</v>
      </c>
      <c r="B2" s="56" t="s">
        <v>36</v>
      </c>
      <c r="C2" s="56" t="s">
        <v>37</v>
      </c>
      <c r="D2" s="56" t="s">
        <v>38</v>
      </c>
      <c r="E2" s="56" t="s">
        <v>39</v>
      </c>
      <c r="F2" s="56" t="s">
        <v>40</v>
      </c>
      <c r="G2" s="56" t="s">
        <v>41</v>
      </c>
    </row>
    <row r="3" spans="1:7" s="93" customFormat="1" ht="13.2" x14ac:dyDescent="0.25">
      <c r="A3" s="90" t="s">
        <v>0</v>
      </c>
      <c r="B3" s="91"/>
      <c r="C3" s="91"/>
      <c r="D3" s="91"/>
      <c r="E3" s="91"/>
      <c r="F3" s="91"/>
      <c r="G3" s="92"/>
    </row>
    <row r="4" spans="1:7" s="67" customFormat="1" ht="13.2" x14ac:dyDescent="0.25">
      <c r="A4" s="94" t="s">
        <v>121</v>
      </c>
      <c r="B4" s="95">
        <f>B5+B6</f>
        <v>9958.26</v>
      </c>
      <c r="C4" s="96">
        <v>12150.46</v>
      </c>
      <c r="D4" s="96">
        <v>15150</v>
      </c>
      <c r="E4" s="95">
        <f>E5+E6</f>
        <v>15165.73</v>
      </c>
      <c r="F4" s="97">
        <v>152.29</v>
      </c>
      <c r="G4" s="98">
        <v>100.11</v>
      </c>
    </row>
    <row r="5" spans="1:7" s="67" customFormat="1" ht="13.2" x14ac:dyDescent="0.25">
      <c r="A5" s="94" t="s">
        <v>122</v>
      </c>
      <c r="B5" s="95">
        <v>9958.26</v>
      </c>
      <c r="C5" s="96">
        <v>12150.46</v>
      </c>
      <c r="D5" s="96">
        <v>12150.46</v>
      </c>
      <c r="E5" s="95">
        <v>12165.73</v>
      </c>
      <c r="F5" s="97">
        <v>122.01</v>
      </c>
      <c r="G5" s="98">
        <v>100.13</v>
      </c>
    </row>
    <row r="6" spans="1:7" s="67" customFormat="1" ht="13.2" x14ac:dyDescent="0.25">
      <c r="A6" s="94" t="s">
        <v>123</v>
      </c>
      <c r="B6" s="99"/>
      <c r="C6" s="100"/>
      <c r="D6" s="100">
        <v>3000</v>
      </c>
      <c r="E6" s="95">
        <v>3000</v>
      </c>
      <c r="F6" s="99"/>
      <c r="G6" s="101">
        <v>100</v>
      </c>
    </row>
    <row r="7" spans="1:7" s="67" customFormat="1" ht="13.2" x14ac:dyDescent="0.25">
      <c r="A7" s="94" t="s">
        <v>124</v>
      </c>
      <c r="B7" s="97">
        <v>229.66</v>
      </c>
      <c r="C7" s="96">
        <v>851</v>
      </c>
      <c r="D7" s="96">
        <v>851</v>
      </c>
      <c r="E7" s="95">
        <v>1051.4000000000001</v>
      </c>
      <c r="F7" s="97">
        <v>457.41</v>
      </c>
      <c r="G7" s="98">
        <v>123.55</v>
      </c>
    </row>
    <row r="8" spans="1:7" s="67" customFormat="1" ht="13.2" x14ac:dyDescent="0.25">
      <c r="A8" s="94" t="s">
        <v>125</v>
      </c>
      <c r="B8" s="97">
        <v>229.66</v>
      </c>
      <c r="C8" s="96">
        <v>851</v>
      </c>
      <c r="D8" s="96">
        <v>851</v>
      </c>
      <c r="E8" s="95">
        <v>1051.4000000000001</v>
      </c>
      <c r="F8" s="97">
        <v>457.41</v>
      </c>
      <c r="G8" s="98">
        <v>123.55</v>
      </c>
    </row>
    <row r="9" spans="1:7" s="67" customFormat="1" ht="13.2" x14ac:dyDescent="0.25">
      <c r="A9" s="94" t="s">
        <v>126</v>
      </c>
      <c r="B9" s="95">
        <v>78871.56</v>
      </c>
      <c r="C9" s="96">
        <v>89864.59</v>
      </c>
      <c r="D9" s="96">
        <v>89864.59</v>
      </c>
      <c r="E9" s="95">
        <f>E10+E11</f>
        <v>88121.23</v>
      </c>
      <c r="F9" s="97">
        <v>111.72</v>
      </c>
      <c r="G9" s="98">
        <v>98.05</v>
      </c>
    </row>
    <row r="10" spans="1:7" s="67" customFormat="1" ht="26.4" x14ac:dyDescent="0.25">
      <c r="A10" s="94" t="s">
        <v>127</v>
      </c>
      <c r="B10" s="95">
        <v>6319.27</v>
      </c>
      <c r="C10" s="96">
        <v>6500</v>
      </c>
      <c r="D10" s="96">
        <v>6500</v>
      </c>
      <c r="E10" s="95">
        <v>4756.08</v>
      </c>
      <c r="F10" s="97">
        <v>75.260000000000005</v>
      </c>
      <c r="G10" s="98">
        <v>73.17</v>
      </c>
    </row>
    <row r="11" spans="1:7" s="67" customFormat="1" ht="13.2" x14ac:dyDescent="0.25">
      <c r="A11" s="94" t="s">
        <v>128</v>
      </c>
      <c r="B11" s="95">
        <v>72552.289999999994</v>
      </c>
      <c r="C11" s="96">
        <v>83364.59</v>
      </c>
      <c r="D11" s="96">
        <v>83365</v>
      </c>
      <c r="E11" s="95">
        <v>83365.149999999994</v>
      </c>
      <c r="F11" s="97">
        <v>114.9</v>
      </c>
      <c r="G11" s="98">
        <v>100</v>
      </c>
    </row>
    <row r="12" spans="1:7" s="67" customFormat="1" ht="13.2" x14ac:dyDescent="0.25">
      <c r="A12" s="94" t="s">
        <v>129</v>
      </c>
      <c r="B12" s="95">
        <v>619878.65</v>
      </c>
      <c r="C12" s="96">
        <v>690227</v>
      </c>
      <c r="D12" s="96">
        <v>690227</v>
      </c>
      <c r="E12" s="95">
        <v>690578.45</v>
      </c>
      <c r="F12" s="97">
        <v>111.41</v>
      </c>
      <c r="G12" s="98">
        <v>100.16</v>
      </c>
    </row>
    <row r="13" spans="1:7" s="67" customFormat="1" ht="13.2" x14ac:dyDescent="0.25">
      <c r="A13" s="94" t="s">
        <v>130</v>
      </c>
      <c r="B13" s="97">
        <v>159.27000000000001</v>
      </c>
      <c r="C13" s="96">
        <v>5879.79</v>
      </c>
      <c r="D13" s="96">
        <v>5880</v>
      </c>
      <c r="E13" s="95">
        <v>5792.27</v>
      </c>
      <c r="F13" s="95">
        <v>3636.76</v>
      </c>
      <c r="G13" s="98">
        <v>98.51</v>
      </c>
    </row>
    <row r="14" spans="1:7" s="67" customFormat="1" ht="13.2" x14ac:dyDescent="0.25">
      <c r="A14" s="94" t="s">
        <v>131</v>
      </c>
      <c r="B14" s="95">
        <v>619719.38</v>
      </c>
      <c r="C14" s="96">
        <v>684347</v>
      </c>
      <c r="D14" s="96">
        <v>684347</v>
      </c>
      <c r="E14" s="95">
        <v>684786.18</v>
      </c>
      <c r="F14" s="97">
        <v>110.5</v>
      </c>
      <c r="G14" s="98">
        <v>100.17</v>
      </c>
    </row>
    <row r="15" spans="1:7" s="67" customFormat="1" ht="13.2" x14ac:dyDescent="0.25">
      <c r="A15" s="94" t="s">
        <v>132</v>
      </c>
      <c r="B15" s="97">
        <v>206.77</v>
      </c>
      <c r="C15" s="96">
        <v>2508.5300000000002</v>
      </c>
      <c r="D15" s="96">
        <v>2509</v>
      </c>
      <c r="E15" s="95">
        <v>2579.0300000000002</v>
      </c>
      <c r="F15" s="95">
        <v>1247.29</v>
      </c>
      <c r="G15" s="98">
        <v>102.81</v>
      </c>
    </row>
    <row r="16" spans="1:7" s="67" customFormat="1" ht="13.2" x14ac:dyDescent="0.25">
      <c r="A16" s="94" t="s">
        <v>133</v>
      </c>
      <c r="B16" s="97">
        <v>206.77</v>
      </c>
      <c r="C16" s="96">
        <v>2508.5300000000002</v>
      </c>
      <c r="D16" s="96">
        <v>2509</v>
      </c>
      <c r="E16" s="95">
        <v>2579.0300000000002</v>
      </c>
      <c r="F16" s="95">
        <v>1247.29</v>
      </c>
      <c r="G16" s="98">
        <v>102.81</v>
      </c>
    </row>
    <row r="17" spans="1:7" s="67" customFormat="1" ht="39.6" x14ac:dyDescent="0.25">
      <c r="A17" s="94" t="s">
        <v>134</v>
      </c>
      <c r="B17" s="99"/>
      <c r="C17" s="96">
        <v>1482.15</v>
      </c>
      <c r="D17" s="96">
        <v>1482</v>
      </c>
      <c r="E17" s="95">
        <v>1482.15</v>
      </c>
      <c r="F17" s="99"/>
      <c r="G17" s="98">
        <v>100</v>
      </c>
    </row>
    <row r="18" spans="1:7" s="67" customFormat="1" ht="26.4" x14ac:dyDescent="0.25">
      <c r="A18" s="94" t="s">
        <v>135</v>
      </c>
      <c r="B18" s="99"/>
      <c r="C18" s="96">
        <v>1482.15</v>
      </c>
      <c r="D18" s="96">
        <v>1482</v>
      </c>
      <c r="E18" s="95">
        <v>1482.15</v>
      </c>
      <c r="F18" s="99"/>
      <c r="G18" s="98">
        <v>100</v>
      </c>
    </row>
    <row r="19" spans="1:7" s="93" customFormat="1" ht="13.2" x14ac:dyDescent="0.25">
      <c r="A19" s="90" t="s">
        <v>63</v>
      </c>
      <c r="B19" s="102">
        <f>B15+B12+B9+B7+B4</f>
        <v>709144.9</v>
      </c>
      <c r="C19" s="103">
        <f>C17+C15+C12+C9+C7+C4</f>
        <v>797083.73</v>
      </c>
      <c r="D19" s="103">
        <f>D17+D15+D12+D9+D7+D4</f>
        <v>800083.59</v>
      </c>
      <c r="E19" s="102">
        <f>E17+E15+E12+E9+E7+E4</f>
        <v>798977.99</v>
      </c>
      <c r="F19" s="104">
        <v>112.31</v>
      </c>
      <c r="G19" s="105">
        <v>99.86</v>
      </c>
    </row>
    <row r="20" spans="1:7" s="67" customFormat="1" ht="13.2" x14ac:dyDescent="0.25">
      <c r="A20" s="94" t="s">
        <v>121</v>
      </c>
      <c r="B20" s="106">
        <v>9958.26</v>
      </c>
      <c r="C20" s="96">
        <v>12150</v>
      </c>
      <c r="D20" s="96">
        <v>15150.46</v>
      </c>
      <c r="E20" s="106">
        <v>15165.73</v>
      </c>
      <c r="F20" s="107">
        <v>152.29</v>
      </c>
      <c r="G20" s="66">
        <v>100.1</v>
      </c>
    </row>
    <row r="21" spans="1:7" s="67" customFormat="1" ht="13.2" x14ac:dyDescent="0.25">
      <c r="A21" s="94" t="s">
        <v>122</v>
      </c>
      <c r="B21" s="106">
        <v>9958.26</v>
      </c>
      <c r="C21" s="96">
        <v>12150</v>
      </c>
      <c r="D21" s="96">
        <v>12150.46</v>
      </c>
      <c r="E21" s="106">
        <v>12165.73</v>
      </c>
      <c r="F21" s="107">
        <v>122.17</v>
      </c>
      <c r="G21" s="66">
        <v>100.13</v>
      </c>
    </row>
    <row r="22" spans="1:7" s="67" customFormat="1" ht="13.2" x14ac:dyDescent="0.25">
      <c r="A22" s="94" t="s">
        <v>123</v>
      </c>
      <c r="B22" s="108"/>
      <c r="C22" s="96"/>
      <c r="D22" s="96">
        <v>3000</v>
      </c>
      <c r="E22" s="106">
        <v>3000</v>
      </c>
      <c r="F22" s="108"/>
      <c r="G22" s="66">
        <v>100</v>
      </c>
    </row>
    <row r="23" spans="1:7" s="67" customFormat="1" ht="13.2" x14ac:dyDescent="0.25">
      <c r="A23" s="94" t="s">
        <v>124</v>
      </c>
      <c r="B23" s="107">
        <v>655.13</v>
      </c>
      <c r="C23" s="96">
        <f>C24+C25</f>
        <v>886</v>
      </c>
      <c r="D23" s="96">
        <f>D24+D25</f>
        <v>886</v>
      </c>
      <c r="E23" s="107">
        <v>745.23</v>
      </c>
      <c r="F23" s="107">
        <v>113.75</v>
      </c>
      <c r="G23" s="66">
        <v>193.06</v>
      </c>
    </row>
    <row r="24" spans="1:7" s="67" customFormat="1" ht="13.2" x14ac:dyDescent="0.25">
      <c r="A24" s="94" t="s">
        <v>125</v>
      </c>
      <c r="B24" s="107">
        <v>194.67</v>
      </c>
      <c r="C24" s="96">
        <v>851</v>
      </c>
      <c r="D24" s="96">
        <v>851</v>
      </c>
      <c r="E24" s="107">
        <v>710.23</v>
      </c>
      <c r="F24" s="107">
        <v>364.84</v>
      </c>
      <c r="G24" s="66">
        <v>202.34</v>
      </c>
    </row>
    <row r="25" spans="1:7" s="67" customFormat="1" ht="26.4" x14ac:dyDescent="0.25">
      <c r="A25" s="94" t="s">
        <v>136</v>
      </c>
      <c r="B25" s="107">
        <v>460.46</v>
      </c>
      <c r="C25" s="96">
        <v>35</v>
      </c>
      <c r="D25" s="96">
        <v>35</v>
      </c>
      <c r="E25" s="107">
        <v>35</v>
      </c>
      <c r="F25" s="107">
        <v>7.6</v>
      </c>
      <c r="G25" s="66">
        <v>100</v>
      </c>
    </row>
    <row r="26" spans="1:7" s="67" customFormat="1" ht="13.2" x14ac:dyDescent="0.25">
      <c r="A26" s="94" t="s">
        <v>126</v>
      </c>
      <c r="B26" s="106">
        <v>81111.759999999995</v>
      </c>
      <c r="C26" s="109">
        <f>C27+C28+C29</f>
        <v>90057</v>
      </c>
      <c r="D26" s="109">
        <f>D27+D28+D29</f>
        <v>90057</v>
      </c>
      <c r="E26" s="106">
        <v>86410.05</v>
      </c>
      <c r="F26" s="107">
        <v>106.53</v>
      </c>
      <c r="G26" s="66">
        <v>95.95</v>
      </c>
    </row>
    <row r="27" spans="1:7" s="67" customFormat="1" ht="26.4" x14ac:dyDescent="0.25">
      <c r="A27" s="94" t="s">
        <v>127</v>
      </c>
      <c r="B27" s="106">
        <v>6126.49</v>
      </c>
      <c r="C27" s="109">
        <v>6500</v>
      </c>
      <c r="D27" s="109">
        <v>6500</v>
      </c>
      <c r="E27" s="106">
        <v>2852.11</v>
      </c>
      <c r="F27" s="107">
        <v>46.55</v>
      </c>
      <c r="G27" s="66">
        <v>43.88</v>
      </c>
    </row>
    <row r="28" spans="1:7" s="67" customFormat="1" ht="13.2" x14ac:dyDescent="0.25">
      <c r="A28" s="94" t="s">
        <v>128</v>
      </c>
      <c r="B28" s="106">
        <v>72552.3</v>
      </c>
      <c r="C28" s="109">
        <v>83365</v>
      </c>
      <c r="D28" s="109">
        <v>83365</v>
      </c>
      <c r="E28" s="106">
        <v>83365.149999999994</v>
      </c>
      <c r="F28" s="107">
        <v>114.9</v>
      </c>
      <c r="G28" s="66">
        <v>100</v>
      </c>
    </row>
    <row r="29" spans="1:7" s="67" customFormat="1" ht="13.2" x14ac:dyDescent="0.25">
      <c r="A29" s="94" t="s">
        <v>137</v>
      </c>
      <c r="B29" s="106">
        <v>2432.9699999999998</v>
      </c>
      <c r="C29" s="109">
        <v>192</v>
      </c>
      <c r="D29" s="109">
        <v>192</v>
      </c>
      <c r="E29" s="107">
        <v>192.79</v>
      </c>
      <c r="F29" s="107">
        <v>7.92</v>
      </c>
      <c r="G29" s="66">
        <v>100</v>
      </c>
    </row>
    <row r="30" spans="1:7" s="67" customFormat="1" ht="13.2" x14ac:dyDescent="0.25">
      <c r="A30" s="94" t="s">
        <v>129</v>
      </c>
      <c r="B30" s="106">
        <v>619653.01</v>
      </c>
      <c r="C30" s="109">
        <f>C31+C32</f>
        <v>690227</v>
      </c>
      <c r="D30" s="109">
        <f>D31+D32</f>
        <v>690227</v>
      </c>
      <c r="E30" s="106">
        <v>690578.45</v>
      </c>
      <c r="F30" s="107">
        <v>111.45</v>
      </c>
      <c r="G30" s="66">
        <v>100.16</v>
      </c>
    </row>
    <row r="31" spans="1:7" s="67" customFormat="1" ht="13.2" x14ac:dyDescent="0.25">
      <c r="A31" s="94" t="s">
        <v>130</v>
      </c>
      <c r="B31" s="107">
        <v>159.27000000000001</v>
      </c>
      <c r="C31" s="109">
        <v>5880</v>
      </c>
      <c r="D31" s="109">
        <v>5880</v>
      </c>
      <c r="E31" s="106">
        <v>5792.27</v>
      </c>
      <c r="F31" s="106">
        <v>3636.76</v>
      </c>
      <c r="G31" s="66">
        <v>98.51</v>
      </c>
    </row>
    <row r="32" spans="1:7" s="67" customFormat="1" ht="13.2" x14ac:dyDescent="0.25">
      <c r="A32" s="94" t="s">
        <v>131</v>
      </c>
      <c r="B32" s="106">
        <v>619493.74</v>
      </c>
      <c r="C32" s="109">
        <v>684347</v>
      </c>
      <c r="D32" s="109">
        <v>684347</v>
      </c>
      <c r="E32" s="106">
        <v>684786.18</v>
      </c>
      <c r="F32" s="107">
        <v>110.54</v>
      </c>
      <c r="G32" s="66">
        <v>100.17</v>
      </c>
    </row>
    <row r="33" spans="1:7" s="67" customFormat="1" ht="13.2" x14ac:dyDescent="0.25">
      <c r="A33" s="94" t="s">
        <v>132</v>
      </c>
      <c r="B33" s="107">
        <v>206.77</v>
      </c>
      <c r="C33" s="109">
        <v>2509</v>
      </c>
      <c r="D33" s="109">
        <v>2509</v>
      </c>
      <c r="E33" s="106">
        <v>2413.19</v>
      </c>
      <c r="F33" s="106">
        <v>1167.0899999999999</v>
      </c>
      <c r="G33" s="66">
        <v>96.2</v>
      </c>
    </row>
    <row r="34" spans="1:7" s="67" customFormat="1" ht="13.2" x14ac:dyDescent="0.25">
      <c r="A34" s="94" t="s">
        <v>133</v>
      </c>
      <c r="B34" s="107">
        <v>206.77</v>
      </c>
      <c r="C34" s="109">
        <v>2509</v>
      </c>
      <c r="D34" s="109">
        <v>2509</v>
      </c>
      <c r="E34" s="106">
        <v>2413.19</v>
      </c>
      <c r="F34" s="106">
        <v>1167.0899999999999</v>
      </c>
      <c r="G34" s="66">
        <v>96.2</v>
      </c>
    </row>
    <row r="35" spans="1:7" s="67" customFormat="1" ht="39.6" x14ac:dyDescent="0.25">
      <c r="A35" s="94" t="s">
        <v>134</v>
      </c>
      <c r="B35" s="106">
        <v>128994.62</v>
      </c>
      <c r="C35" s="109">
        <v>1482</v>
      </c>
      <c r="D35" s="109">
        <v>1482</v>
      </c>
      <c r="E35" s="106">
        <v>1482.15</v>
      </c>
      <c r="F35" s="107">
        <v>1.1499999999999999</v>
      </c>
      <c r="G35" s="66">
        <v>100</v>
      </c>
    </row>
    <row r="36" spans="1:7" s="67" customFormat="1" ht="26.4" x14ac:dyDescent="0.25">
      <c r="A36" s="94" t="s">
        <v>135</v>
      </c>
      <c r="B36" s="108"/>
      <c r="C36" s="109">
        <v>1482</v>
      </c>
      <c r="D36" s="109">
        <v>1482</v>
      </c>
      <c r="E36" s="106">
        <v>1482.15</v>
      </c>
      <c r="F36" s="108"/>
      <c r="G36" s="66">
        <v>100</v>
      </c>
    </row>
    <row r="37" spans="1:7" s="67" customFormat="1" ht="39.6" x14ac:dyDescent="0.25">
      <c r="A37" s="94" t="s">
        <v>138</v>
      </c>
      <c r="B37" s="106">
        <v>128994.62</v>
      </c>
      <c r="C37" s="110"/>
      <c r="D37" s="110"/>
      <c r="E37" s="108"/>
      <c r="F37" s="108"/>
      <c r="G37" s="74"/>
    </row>
    <row r="38" spans="1:7" s="93" customFormat="1" ht="13.2" x14ac:dyDescent="0.25">
      <c r="A38" s="111" t="s">
        <v>119</v>
      </c>
      <c r="B38" s="102">
        <v>840579.55</v>
      </c>
      <c r="C38" s="103">
        <f>C35+C33+C30+C26+C23+C20</f>
        <v>797311</v>
      </c>
      <c r="D38" s="103">
        <f>D35+D33+D30+D26+D23+D20</f>
        <v>800311.46</v>
      </c>
      <c r="E38" s="102">
        <v>796794.8</v>
      </c>
      <c r="F38" s="104">
        <v>94.79</v>
      </c>
      <c r="G38" s="105">
        <v>99.71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32" sqref="B32"/>
    </sheetView>
  </sheetViews>
  <sheetFormatPr defaultRowHeight="9" x14ac:dyDescent="0.15"/>
  <cols>
    <col min="1" max="1" width="53.5546875" style="88" customWidth="1"/>
    <col min="2" max="2" width="25.44140625" style="88" customWidth="1"/>
    <col min="3" max="3" width="28.109375" style="88" customWidth="1"/>
    <col min="4" max="4" width="27.33203125" style="88" customWidth="1"/>
    <col min="5" max="5" width="25.44140625" style="88" customWidth="1"/>
    <col min="6" max="6" width="19.6640625" style="88" customWidth="1"/>
    <col min="7" max="7" width="20.109375" style="88" customWidth="1"/>
    <col min="8" max="16384" width="8.88671875" style="88"/>
  </cols>
  <sheetData>
    <row r="1" spans="1:7" s="54" customFormat="1" ht="32.4" customHeight="1" thickBot="1" x14ac:dyDescent="0.35">
      <c r="A1" s="155" t="s">
        <v>139</v>
      </c>
      <c r="B1" s="155"/>
      <c r="C1" s="155"/>
      <c r="D1" s="155"/>
      <c r="E1" s="155"/>
      <c r="F1" s="155"/>
      <c r="G1" s="155"/>
    </row>
    <row r="2" spans="1:7" s="57" customFormat="1" ht="12" thickBot="1" x14ac:dyDescent="0.2">
      <c r="A2" s="112" t="s">
        <v>1</v>
      </c>
      <c r="B2" s="113" t="s">
        <v>36</v>
      </c>
      <c r="C2" s="113" t="s">
        <v>37</v>
      </c>
      <c r="D2" s="113" t="s">
        <v>38</v>
      </c>
      <c r="E2" s="113" t="s">
        <v>39</v>
      </c>
      <c r="F2" s="113" t="s">
        <v>40</v>
      </c>
      <c r="G2" s="113" t="s">
        <v>41</v>
      </c>
    </row>
    <row r="3" spans="1:7" s="67" customFormat="1" ht="17.399999999999999" customHeight="1" x14ac:dyDescent="0.25">
      <c r="A3" s="114" t="s">
        <v>140</v>
      </c>
      <c r="B3" s="115">
        <v>840579.55</v>
      </c>
      <c r="C3" s="116">
        <f>C4+C5</f>
        <v>797310.69</v>
      </c>
      <c r="D3" s="116">
        <f>D4+D5</f>
        <v>800310.69</v>
      </c>
      <c r="E3" s="115">
        <v>796794.8</v>
      </c>
      <c r="F3" s="117">
        <v>94.79</v>
      </c>
      <c r="G3" s="118">
        <v>99.56</v>
      </c>
    </row>
    <row r="4" spans="1:7" s="67" customFormat="1" ht="15.6" customHeight="1" x14ac:dyDescent="0.25">
      <c r="A4" s="114" t="s">
        <v>141</v>
      </c>
      <c r="B4" s="115">
        <v>840579.55</v>
      </c>
      <c r="C4" s="116">
        <v>796592</v>
      </c>
      <c r="D4" s="116">
        <v>799592</v>
      </c>
      <c r="E4" s="115">
        <v>796076.11</v>
      </c>
      <c r="F4" s="117">
        <v>94.71</v>
      </c>
      <c r="G4" s="118">
        <v>99.56</v>
      </c>
    </row>
    <row r="5" spans="1:7" s="67" customFormat="1" ht="16.2" customHeight="1" x14ac:dyDescent="0.25">
      <c r="A5" s="119" t="s">
        <v>142</v>
      </c>
      <c r="B5" s="120"/>
      <c r="C5" s="116">
        <v>718.69</v>
      </c>
      <c r="D5" s="116">
        <v>718.69</v>
      </c>
      <c r="E5" s="117">
        <v>718.69</v>
      </c>
      <c r="F5" s="120"/>
      <c r="G5" s="118">
        <v>100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workbookViewId="0">
      <selection activeCell="A12" sqref="A12"/>
    </sheetView>
  </sheetViews>
  <sheetFormatPr defaultRowHeight="9" x14ac:dyDescent="0.15"/>
  <cols>
    <col min="1" max="1" width="51.5546875" style="88" customWidth="1"/>
    <col min="2" max="2" width="30.88671875" style="88" customWidth="1"/>
    <col min="3" max="3" width="27.21875" style="88" customWidth="1"/>
    <col min="4" max="4" width="26.44140625" style="88" customWidth="1"/>
    <col min="5" max="5" width="24.33203125" style="88" customWidth="1"/>
    <col min="6" max="6" width="19.44140625" style="88" customWidth="1"/>
    <col min="7" max="7" width="19.88671875" style="88" customWidth="1"/>
    <col min="8" max="16384" width="8.88671875" style="88"/>
  </cols>
  <sheetData>
    <row r="1" spans="1:7" ht="12.6" x14ac:dyDescent="0.2">
      <c r="A1" s="158" t="s">
        <v>143</v>
      </c>
      <c r="B1" s="158"/>
      <c r="C1" s="158"/>
      <c r="D1" s="158"/>
      <c r="E1" s="158"/>
      <c r="F1" s="158"/>
      <c r="G1" s="158"/>
    </row>
    <row r="2" spans="1:7" ht="12.6" x14ac:dyDescent="0.2">
      <c r="A2" s="121"/>
      <c r="B2" s="121"/>
      <c r="C2" s="121"/>
      <c r="D2" s="121"/>
      <c r="E2" s="121"/>
      <c r="F2" s="121"/>
      <c r="G2" s="121"/>
    </row>
    <row r="3" spans="1:7" ht="12.6" x14ac:dyDescent="0.2">
      <c r="A3" s="158" t="s">
        <v>144</v>
      </c>
      <c r="B3" s="158"/>
      <c r="C3" s="158"/>
      <c r="D3" s="158"/>
      <c r="E3" s="158"/>
      <c r="F3" s="158"/>
      <c r="G3" s="158"/>
    </row>
    <row r="4" spans="1:7" ht="9.6" thickBot="1" x14ac:dyDescent="0.2"/>
    <row r="5" spans="1:7" s="57" customFormat="1" ht="10.8" thickBot="1" x14ac:dyDescent="0.2">
      <c r="A5" s="55" t="s">
        <v>1</v>
      </c>
      <c r="B5" s="56" t="s">
        <v>145</v>
      </c>
      <c r="C5" s="56" t="s">
        <v>146</v>
      </c>
      <c r="D5" s="56" t="s">
        <v>147</v>
      </c>
      <c r="E5" s="56" t="s">
        <v>148</v>
      </c>
      <c r="F5" s="56" t="s">
        <v>149</v>
      </c>
      <c r="G5" s="56" t="s">
        <v>150</v>
      </c>
    </row>
    <row r="6" spans="1:7" s="67" customFormat="1" ht="13.2" x14ac:dyDescent="0.25">
      <c r="A6" s="62" t="s">
        <v>151</v>
      </c>
      <c r="B6" s="80">
        <f>B23+B29+B96+B134</f>
        <v>840579.54999999993</v>
      </c>
      <c r="C6" s="82">
        <v>797311</v>
      </c>
      <c r="D6" s="82">
        <v>800311</v>
      </c>
      <c r="E6" s="80">
        <f>E23+E29+E96+E134</f>
        <v>796794.79999999993</v>
      </c>
      <c r="F6" s="97">
        <v>94.79</v>
      </c>
      <c r="G6" s="97">
        <v>99.71</v>
      </c>
    </row>
    <row r="7" spans="1:7" s="67" customFormat="1" ht="13.2" x14ac:dyDescent="0.25">
      <c r="A7" s="122" t="s">
        <v>152</v>
      </c>
      <c r="B7" s="80">
        <f>B8+B9+B10+B11+B12+B13+B14+B15+B16+B17+B18+B19+B20+B21</f>
        <v>840579.55</v>
      </c>
      <c r="C7" s="82">
        <v>797311</v>
      </c>
      <c r="D7" s="82">
        <v>800311</v>
      </c>
      <c r="E7" s="80">
        <v>796794.8</v>
      </c>
      <c r="F7" s="97">
        <v>94.79</v>
      </c>
      <c r="G7" s="97">
        <v>99.71</v>
      </c>
    </row>
    <row r="8" spans="1:7" s="67" customFormat="1" ht="13.2" x14ac:dyDescent="0.25">
      <c r="A8" s="123" t="s">
        <v>153</v>
      </c>
      <c r="B8" s="124">
        <v>9958.26</v>
      </c>
      <c r="C8" s="82">
        <v>12150</v>
      </c>
      <c r="D8" s="82">
        <v>12150</v>
      </c>
      <c r="E8" s="80">
        <v>10053.07</v>
      </c>
      <c r="F8" s="99">
        <v>100.95</v>
      </c>
      <c r="G8" s="97">
        <v>82.74</v>
      </c>
    </row>
    <row r="9" spans="1:7" s="67" customFormat="1" ht="13.2" x14ac:dyDescent="0.25">
      <c r="A9" s="123" t="s">
        <v>154</v>
      </c>
      <c r="B9" s="125"/>
      <c r="C9" s="82"/>
      <c r="D9" s="82"/>
      <c r="E9" s="125">
        <v>2112.66</v>
      </c>
      <c r="F9" s="97"/>
      <c r="G9" s="97"/>
    </row>
    <row r="10" spans="1:7" s="67" customFormat="1" ht="26.4" x14ac:dyDescent="0.25">
      <c r="A10" s="123" t="s">
        <v>155</v>
      </c>
      <c r="B10" s="126"/>
      <c r="C10" s="82"/>
      <c r="D10" s="82">
        <v>3000</v>
      </c>
      <c r="E10" s="80">
        <v>3000</v>
      </c>
      <c r="F10" s="99"/>
      <c r="G10" s="97">
        <v>100</v>
      </c>
    </row>
    <row r="11" spans="1:7" s="67" customFormat="1" ht="26.4" x14ac:dyDescent="0.25">
      <c r="A11" s="123" t="s">
        <v>156</v>
      </c>
      <c r="B11" s="125">
        <v>194.67</v>
      </c>
      <c r="C11" s="82">
        <v>851</v>
      </c>
      <c r="D11" s="82">
        <v>851</v>
      </c>
      <c r="E11" s="125">
        <v>710.23</v>
      </c>
      <c r="F11" s="97">
        <v>364.84</v>
      </c>
      <c r="G11" s="97">
        <v>83.45</v>
      </c>
    </row>
    <row r="12" spans="1:7" s="67" customFormat="1" ht="26.4" x14ac:dyDescent="0.25">
      <c r="A12" s="123" t="s">
        <v>157</v>
      </c>
      <c r="B12" s="125">
        <v>460.46</v>
      </c>
      <c r="C12" s="82">
        <v>35</v>
      </c>
      <c r="D12" s="82">
        <v>35</v>
      </c>
      <c r="E12" s="125">
        <v>35</v>
      </c>
      <c r="F12" s="97">
        <v>7.6</v>
      </c>
      <c r="G12" s="97">
        <v>100</v>
      </c>
    </row>
    <row r="13" spans="1:7" s="67" customFormat="1" ht="26.4" x14ac:dyDescent="0.25">
      <c r="A13" s="123" t="s">
        <v>158</v>
      </c>
      <c r="B13" s="80">
        <v>6126.49</v>
      </c>
      <c r="C13" s="82">
        <v>6500</v>
      </c>
      <c r="D13" s="82">
        <v>6500</v>
      </c>
      <c r="E13" s="80">
        <v>2852.11</v>
      </c>
      <c r="F13" s="97">
        <v>46.55</v>
      </c>
      <c r="G13" s="97">
        <v>43.88</v>
      </c>
    </row>
    <row r="14" spans="1:7" s="67" customFormat="1" ht="13.2" x14ac:dyDescent="0.25">
      <c r="A14" s="123" t="s">
        <v>159</v>
      </c>
      <c r="B14" s="80">
        <v>72552.3</v>
      </c>
      <c r="C14" s="82">
        <v>83364.59</v>
      </c>
      <c r="D14" s="82">
        <v>83364.59</v>
      </c>
      <c r="E14" s="80">
        <v>83365.149999999994</v>
      </c>
      <c r="F14" s="97">
        <v>114.9</v>
      </c>
      <c r="G14" s="97">
        <v>100</v>
      </c>
    </row>
    <row r="15" spans="1:7" s="67" customFormat="1" ht="26.4" x14ac:dyDescent="0.25">
      <c r="A15" s="123" t="s">
        <v>160</v>
      </c>
      <c r="B15" s="80">
        <v>2432.9699999999998</v>
      </c>
      <c r="C15" s="82">
        <v>192</v>
      </c>
      <c r="D15" s="82">
        <v>192</v>
      </c>
      <c r="E15" s="125">
        <v>192.79</v>
      </c>
      <c r="F15" s="97">
        <v>7.92</v>
      </c>
      <c r="G15" s="97">
        <v>100</v>
      </c>
    </row>
    <row r="16" spans="1:7" s="67" customFormat="1" ht="26.4" x14ac:dyDescent="0.25">
      <c r="A16" s="123" t="s">
        <v>161</v>
      </c>
      <c r="B16" s="126"/>
      <c r="C16" s="82">
        <v>404.93</v>
      </c>
      <c r="D16" s="82">
        <v>404.93</v>
      </c>
      <c r="E16" s="125">
        <v>404.93</v>
      </c>
      <c r="F16" s="99"/>
      <c r="G16" s="97">
        <v>100</v>
      </c>
    </row>
    <row r="17" spans="1:7" s="67" customFormat="1" ht="26.4" x14ac:dyDescent="0.25">
      <c r="A17" s="123" t="s">
        <v>162</v>
      </c>
      <c r="B17" s="125">
        <v>159.27000000000001</v>
      </c>
      <c r="C17" s="82">
        <v>5474.86</v>
      </c>
      <c r="D17" s="82">
        <v>5474.86</v>
      </c>
      <c r="E17" s="80">
        <v>5387.34</v>
      </c>
      <c r="F17" s="95">
        <v>3382.52</v>
      </c>
      <c r="G17" s="97">
        <v>98.4</v>
      </c>
    </row>
    <row r="18" spans="1:7" s="67" customFormat="1" ht="26.4" x14ac:dyDescent="0.25">
      <c r="A18" s="123" t="s">
        <v>163</v>
      </c>
      <c r="B18" s="80">
        <v>619493.74</v>
      </c>
      <c r="C18" s="82">
        <v>684347</v>
      </c>
      <c r="D18" s="82">
        <v>684347</v>
      </c>
      <c r="E18" s="80">
        <v>684786.18</v>
      </c>
      <c r="F18" s="97">
        <v>110.54</v>
      </c>
      <c r="G18" s="97">
        <v>100.17</v>
      </c>
    </row>
    <row r="19" spans="1:7" s="67" customFormat="1" ht="26.4" x14ac:dyDescent="0.25">
      <c r="A19" s="123" t="s">
        <v>164</v>
      </c>
      <c r="B19" s="125">
        <v>206.77</v>
      </c>
      <c r="C19" s="82">
        <v>2508.5300000000002</v>
      </c>
      <c r="D19" s="82">
        <v>2508.5300000000002</v>
      </c>
      <c r="E19" s="80">
        <v>2413.19</v>
      </c>
      <c r="F19" s="95">
        <v>1167.0899999999999</v>
      </c>
      <c r="G19" s="97">
        <v>96.2</v>
      </c>
    </row>
    <row r="20" spans="1:7" s="67" customFormat="1" ht="39.6" x14ac:dyDescent="0.25">
      <c r="A20" s="123" t="s">
        <v>165</v>
      </c>
      <c r="B20" s="126"/>
      <c r="C20" s="82">
        <v>1482.15</v>
      </c>
      <c r="D20" s="82">
        <v>1482.15</v>
      </c>
      <c r="E20" s="80">
        <v>1482.15</v>
      </c>
      <c r="F20" s="126"/>
      <c r="G20" s="97">
        <v>100</v>
      </c>
    </row>
    <row r="21" spans="1:7" s="67" customFormat="1" ht="26.4" x14ac:dyDescent="0.25">
      <c r="A21" s="123" t="s">
        <v>166</v>
      </c>
      <c r="B21" s="80">
        <v>128994.62</v>
      </c>
      <c r="C21" s="83"/>
      <c r="D21" s="83"/>
      <c r="E21" s="126"/>
      <c r="F21" s="126"/>
      <c r="G21" s="99"/>
    </row>
    <row r="22" spans="1:7" s="93" customFormat="1" ht="13.2" x14ac:dyDescent="0.25">
      <c r="A22" s="127"/>
      <c r="B22" s="80"/>
      <c r="C22" s="126"/>
      <c r="D22" s="126"/>
      <c r="E22" s="126"/>
      <c r="F22" s="126"/>
      <c r="G22" s="99"/>
    </row>
    <row r="23" spans="1:7" s="67" customFormat="1" ht="26.4" x14ac:dyDescent="0.25">
      <c r="A23" s="81" t="s">
        <v>167</v>
      </c>
      <c r="B23" s="87"/>
      <c r="C23" s="128">
        <v>719</v>
      </c>
      <c r="D23" s="128">
        <v>718.69</v>
      </c>
      <c r="E23" s="65">
        <v>718.69</v>
      </c>
      <c r="F23" s="108"/>
      <c r="G23" s="107">
        <v>100</v>
      </c>
    </row>
    <row r="24" spans="1:7" s="131" customFormat="1" ht="13.2" x14ac:dyDescent="0.25">
      <c r="A24" s="129" t="s">
        <v>168</v>
      </c>
      <c r="B24" s="126"/>
      <c r="C24" s="130">
        <v>719</v>
      </c>
      <c r="D24" s="130">
        <v>718.69</v>
      </c>
      <c r="E24" s="125">
        <v>718.69</v>
      </c>
      <c r="F24" s="99"/>
      <c r="G24" s="97">
        <v>100</v>
      </c>
    </row>
    <row r="25" spans="1:7" s="131" customFormat="1" ht="13.2" x14ac:dyDescent="0.25">
      <c r="A25" s="129" t="s">
        <v>169</v>
      </c>
      <c r="B25" s="126"/>
      <c r="C25" s="130">
        <v>719</v>
      </c>
      <c r="D25" s="130">
        <v>719</v>
      </c>
      <c r="E25" s="125">
        <v>718.69</v>
      </c>
      <c r="F25" s="99"/>
      <c r="G25" s="97">
        <v>100</v>
      </c>
    </row>
    <row r="26" spans="1:7" s="67" customFormat="1" ht="13.2" x14ac:dyDescent="0.25">
      <c r="A26" s="132" t="s">
        <v>74</v>
      </c>
      <c r="B26" s="87"/>
      <c r="C26" s="128">
        <v>719</v>
      </c>
      <c r="D26" s="128">
        <v>718.69</v>
      </c>
      <c r="E26" s="65">
        <v>718.69</v>
      </c>
      <c r="F26" s="108"/>
      <c r="G26" s="107">
        <v>100</v>
      </c>
    </row>
    <row r="27" spans="1:7" s="67" customFormat="1" ht="13.2" x14ac:dyDescent="0.25">
      <c r="A27" s="133" t="s">
        <v>75</v>
      </c>
      <c r="B27" s="134"/>
      <c r="C27" s="135">
        <v>561</v>
      </c>
      <c r="D27" s="135">
        <v>561.36</v>
      </c>
      <c r="E27" s="136">
        <v>561.36</v>
      </c>
      <c r="F27" s="108"/>
      <c r="G27" s="107">
        <v>100</v>
      </c>
    </row>
    <row r="28" spans="1:7" s="67" customFormat="1" ht="13.2" x14ac:dyDescent="0.25">
      <c r="A28" s="133" t="s">
        <v>87</v>
      </c>
      <c r="B28" s="134"/>
      <c r="C28" s="135">
        <v>157</v>
      </c>
      <c r="D28" s="135">
        <v>157.33000000000001</v>
      </c>
      <c r="E28" s="136">
        <v>157.33000000000001</v>
      </c>
      <c r="F28" s="108"/>
      <c r="G28" s="107">
        <v>100</v>
      </c>
    </row>
    <row r="29" spans="1:7" s="67" customFormat="1" ht="13.2" x14ac:dyDescent="0.25">
      <c r="A29" s="81" t="s">
        <v>170</v>
      </c>
      <c r="B29" s="63">
        <v>830008.1</v>
      </c>
      <c r="C29" s="128">
        <f>C30+C92</f>
        <v>770990.07000000007</v>
      </c>
      <c r="D29" s="128">
        <f>D30+D92</f>
        <v>773990.06</v>
      </c>
      <c r="E29" s="63">
        <v>770659.88</v>
      </c>
      <c r="F29" s="107">
        <v>92.85</v>
      </c>
      <c r="G29" s="107">
        <v>99.57</v>
      </c>
    </row>
    <row r="30" spans="1:7" s="93" customFormat="1" ht="13.2" x14ac:dyDescent="0.25">
      <c r="A30" s="129" t="s">
        <v>171</v>
      </c>
      <c r="B30" s="80">
        <v>830008.1</v>
      </c>
      <c r="C30" s="130">
        <f>C31+C36+C42+C49+C53+C58+C66+C69+C82+C86+C89</f>
        <v>764501.07000000007</v>
      </c>
      <c r="D30" s="130">
        <f>D31+D36+D42+D49+D53+D58+D66+D69+D82+D86+D89</f>
        <v>767501.07000000007</v>
      </c>
      <c r="E30" s="80">
        <v>764170.89</v>
      </c>
      <c r="F30" s="97">
        <v>92.07</v>
      </c>
      <c r="G30" s="97">
        <v>99.57</v>
      </c>
    </row>
    <row r="31" spans="1:7" s="67" customFormat="1" ht="13.2" x14ac:dyDescent="0.25">
      <c r="A31" s="123" t="s">
        <v>172</v>
      </c>
      <c r="B31" s="137">
        <f>B32</f>
        <v>5539.83</v>
      </c>
      <c r="C31" s="82"/>
      <c r="D31" s="82"/>
      <c r="E31" s="80"/>
      <c r="F31" s="99"/>
      <c r="G31" s="97"/>
    </row>
    <row r="32" spans="1:7" s="67" customFormat="1" ht="13.2" x14ac:dyDescent="0.25">
      <c r="A32" s="132" t="s">
        <v>74</v>
      </c>
      <c r="B32" s="63">
        <v>5539.83</v>
      </c>
      <c r="C32" s="138"/>
      <c r="D32" s="138"/>
      <c r="E32" s="87"/>
      <c r="F32" s="108"/>
      <c r="G32" s="108"/>
    </row>
    <row r="33" spans="1:7" s="67" customFormat="1" ht="13.2" x14ac:dyDescent="0.25">
      <c r="A33" s="133" t="s">
        <v>75</v>
      </c>
      <c r="B33" s="139">
        <v>1194.51</v>
      </c>
      <c r="C33" s="140"/>
      <c r="D33" s="140"/>
      <c r="E33" s="134"/>
      <c r="F33" s="108"/>
      <c r="G33" s="108"/>
    </row>
    <row r="34" spans="1:7" s="67" customFormat="1" ht="13.2" x14ac:dyDescent="0.25">
      <c r="A34" s="133" t="s">
        <v>80</v>
      </c>
      <c r="B34" s="139">
        <v>3548.98</v>
      </c>
      <c r="C34" s="140"/>
      <c r="D34" s="140"/>
      <c r="E34" s="134"/>
      <c r="F34" s="108"/>
      <c r="G34" s="108"/>
    </row>
    <row r="35" spans="1:7" s="67" customFormat="1" ht="13.2" x14ac:dyDescent="0.25">
      <c r="A35" s="133" t="s">
        <v>87</v>
      </c>
      <c r="B35" s="136">
        <v>796.34</v>
      </c>
      <c r="C35" s="140"/>
      <c r="D35" s="140"/>
      <c r="E35" s="134"/>
      <c r="F35" s="108"/>
      <c r="G35" s="108"/>
    </row>
    <row r="36" spans="1:7" s="67" customFormat="1" ht="26.4" x14ac:dyDescent="0.25">
      <c r="A36" s="123" t="s">
        <v>155</v>
      </c>
      <c r="B36" s="87"/>
      <c r="C36" s="128"/>
      <c r="D36" s="128">
        <v>3000</v>
      </c>
      <c r="E36" s="63">
        <v>3000</v>
      </c>
      <c r="F36" s="108"/>
      <c r="G36" s="107">
        <v>100</v>
      </c>
    </row>
    <row r="37" spans="1:7" s="67" customFormat="1" ht="13.2" x14ac:dyDescent="0.25">
      <c r="A37" s="132" t="s">
        <v>74</v>
      </c>
      <c r="B37" s="87"/>
      <c r="C37" s="128"/>
      <c r="D37" s="128">
        <v>3000</v>
      </c>
      <c r="E37" s="63">
        <v>3000</v>
      </c>
      <c r="F37" s="108"/>
      <c r="G37" s="107">
        <v>100</v>
      </c>
    </row>
    <row r="38" spans="1:7" s="67" customFormat="1" ht="13.2" x14ac:dyDescent="0.25">
      <c r="A38" s="133" t="s">
        <v>75</v>
      </c>
      <c r="B38" s="134"/>
      <c r="C38" s="135"/>
      <c r="D38" s="135">
        <v>2200</v>
      </c>
      <c r="E38" s="139">
        <v>2200</v>
      </c>
      <c r="F38" s="108"/>
      <c r="G38" s="107">
        <v>100</v>
      </c>
    </row>
    <row r="39" spans="1:7" s="67" customFormat="1" ht="13.2" x14ac:dyDescent="0.25">
      <c r="A39" s="133" t="s">
        <v>80</v>
      </c>
      <c r="B39" s="134"/>
      <c r="C39" s="135"/>
      <c r="D39" s="135">
        <v>800</v>
      </c>
      <c r="E39" s="136">
        <v>731.52</v>
      </c>
      <c r="F39" s="108"/>
      <c r="G39" s="107">
        <v>91.44</v>
      </c>
    </row>
    <row r="40" spans="1:7" s="67" customFormat="1" ht="13.2" x14ac:dyDescent="0.25">
      <c r="A40" s="133" t="s">
        <v>87</v>
      </c>
      <c r="B40" s="134"/>
      <c r="C40" s="140"/>
      <c r="D40" s="140"/>
      <c r="E40" s="136">
        <v>21.9</v>
      </c>
      <c r="F40" s="108"/>
      <c r="G40" s="108"/>
    </row>
    <row r="41" spans="1:7" s="67" customFormat="1" ht="13.2" x14ac:dyDescent="0.25">
      <c r="A41" s="133" t="s">
        <v>97</v>
      </c>
      <c r="B41" s="134"/>
      <c r="C41" s="140"/>
      <c r="D41" s="140"/>
      <c r="E41" s="136">
        <v>46.58</v>
      </c>
      <c r="F41" s="108"/>
      <c r="G41" s="108"/>
    </row>
    <row r="42" spans="1:7" s="67" customFormat="1" ht="26.4" x14ac:dyDescent="0.25">
      <c r="A42" s="123" t="s">
        <v>156</v>
      </c>
      <c r="B42" s="65">
        <v>194.67</v>
      </c>
      <c r="C42" s="128">
        <v>851</v>
      </c>
      <c r="D42" s="128">
        <v>851</v>
      </c>
      <c r="E42" s="65">
        <v>710.23</v>
      </c>
      <c r="F42" s="107">
        <v>364.84</v>
      </c>
      <c r="G42" s="107">
        <v>83.45</v>
      </c>
    </row>
    <row r="43" spans="1:7" s="67" customFormat="1" ht="13.2" x14ac:dyDescent="0.25">
      <c r="A43" s="132" t="s">
        <v>74</v>
      </c>
      <c r="B43" s="65">
        <v>194.67</v>
      </c>
      <c r="C43" s="128">
        <v>851</v>
      </c>
      <c r="D43" s="128">
        <v>851</v>
      </c>
      <c r="E43" s="65">
        <v>267.56</v>
      </c>
      <c r="F43" s="107">
        <v>137.44</v>
      </c>
      <c r="G43" s="107">
        <v>31.44</v>
      </c>
    </row>
    <row r="44" spans="1:7" s="67" customFormat="1" ht="13.2" x14ac:dyDescent="0.25">
      <c r="A44" s="133" t="s">
        <v>80</v>
      </c>
      <c r="B44" s="136">
        <v>153.85</v>
      </c>
      <c r="C44" s="140"/>
      <c r="D44" s="140"/>
      <c r="E44" s="134"/>
      <c r="F44" s="108"/>
      <c r="G44" s="108"/>
    </row>
    <row r="45" spans="1:7" s="67" customFormat="1" ht="13.2" x14ac:dyDescent="0.25">
      <c r="A45" s="133" t="s">
        <v>87</v>
      </c>
      <c r="B45" s="134"/>
      <c r="C45" s="135">
        <v>260</v>
      </c>
      <c r="D45" s="135">
        <v>260</v>
      </c>
      <c r="E45" s="136">
        <v>250</v>
      </c>
      <c r="F45" s="108"/>
      <c r="G45" s="107">
        <v>96.15</v>
      </c>
    </row>
    <row r="46" spans="1:7" s="67" customFormat="1" ht="13.2" x14ac:dyDescent="0.25">
      <c r="A46" s="133" t="s">
        <v>97</v>
      </c>
      <c r="B46" s="136">
        <v>40.82</v>
      </c>
      <c r="C46" s="135">
        <v>91</v>
      </c>
      <c r="D46" s="135">
        <v>91</v>
      </c>
      <c r="E46" s="136">
        <v>17.559999999999999</v>
      </c>
      <c r="F46" s="107">
        <v>43.02</v>
      </c>
      <c r="G46" s="107">
        <v>19.3</v>
      </c>
    </row>
    <row r="47" spans="1:7" s="67" customFormat="1" ht="13.2" x14ac:dyDescent="0.25">
      <c r="A47" s="132" t="s">
        <v>107</v>
      </c>
      <c r="B47" s="87"/>
      <c r="C47" s="138"/>
      <c r="D47" s="138"/>
      <c r="E47" s="65">
        <v>442.67</v>
      </c>
      <c r="F47" s="108"/>
      <c r="G47" s="108"/>
    </row>
    <row r="48" spans="1:7" s="67" customFormat="1" ht="13.2" x14ac:dyDescent="0.25">
      <c r="A48" s="133" t="s">
        <v>110</v>
      </c>
      <c r="B48" s="134"/>
      <c r="C48" s="135">
        <v>500</v>
      </c>
      <c r="D48" s="135">
        <v>500</v>
      </c>
      <c r="E48" s="136">
        <v>442.67</v>
      </c>
      <c r="F48" s="108"/>
      <c r="G48" s="108">
        <v>88.53</v>
      </c>
    </row>
    <row r="49" spans="1:7" s="67" customFormat="1" ht="26.4" x14ac:dyDescent="0.25">
      <c r="A49" s="123" t="s">
        <v>157</v>
      </c>
      <c r="B49" s="65">
        <v>88.84</v>
      </c>
      <c r="C49" s="128">
        <v>35</v>
      </c>
      <c r="D49" s="128">
        <v>35</v>
      </c>
      <c r="E49" s="65">
        <v>35</v>
      </c>
      <c r="F49" s="107">
        <v>39.4</v>
      </c>
      <c r="G49" s="107">
        <v>100</v>
      </c>
    </row>
    <row r="50" spans="1:7" s="67" customFormat="1" ht="13.2" x14ac:dyDescent="0.25">
      <c r="A50" s="132" t="s">
        <v>74</v>
      </c>
      <c r="B50" s="65">
        <v>88.84</v>
      </c>
      <c r="C50" s="128">
        <v>35</v>
      </c>
      <c r="D50" s="128">
        <v>35</v>
      </c>
      <c r="E50" s="65">
        <v>35</v>
      </c>
      <c r="F50" s="107">
        <v>39.4</v>
      </c>
      <c r="G50" s="107">
        <v>100</v>
      </c>
    </row>
    <row r="51" spans="1:7" s="67" customFormat="1" ht="13.2" x14ac:dyDescent="0.25">
      <c r="A51" s="133" t="s">
        <v>80</v>
      </c>
      <c r="B51" s="136">
        <v>88.84</v>
      </c>
      <c r="C51" s="140"/>
      <c r="D51" s="140"/>
      <c r="E51" s="134"/>
      <c r="F51" s="108"/>
      <c r="G51" s="108"/>
    </row>
    <row r="52" spans="1:7" s="67" customFormat="1" ht="13.2" x14ac:dyDescent="0.25">
      <c r="A52" s="133" t="s">
        <v>97</v>
      </c>
      <c r="B52" s="134"/>
      <c r="C52" s="135">
        <v>35</v>
      </c>
      <c r="D52" s="135">
        <v>35</v>
      </c>
      <c r="E52" s="136">
        <v>35</v>
      </c>
      <c r="F52" s="108"/>
      <c r="G52" s="107">
        <v>100</v>
      </c>
    </row>
    <row r="53" spans="1:7" s="67" customFormat="1" ht="26.4" x14ac:dyDescent="0.25">
      <c r="A53" s="123" t="s">
        <v>158</v>
      </c>
      <c r="B53" s="63">
        <v>6126.49</v>
      </c>
      <c r="C53" s="128">
        <v>6500</v>
      </c>
      <c r="D53" s="128">
        <v>6500</v>
      </c>
      <c r="E53" s="63">
        <v>2852.11</v>
      </c>
      <c r="F53" s="107">
        <v>46.55</v>
      </c>
      <c r="G53" s="107">
        <v>43.88</v>
      </c>
    </row>
    <row r="54" spans="1:7" s="67" customFormat="1" ht="13.2" x14ac:dyDescent="0.25">
      <c r="A54" s="132" t="s">
        <v>74</v>
      </c>
      <c r="B54" s="63">
        <v>6126.49</v>
      </c>
      <c r="C54" s="128">
        <v>6500</v>
      </c>
      <c r="D54" s="128">
        <v>6500</v>
      </c>
      <c r="E54" s="63">
        <v>2852.11</v>
      </c>
      <c r="F54" s="107">
        <v>46.55</v>
      </c>
      <c r="G54" s="107">
        <v>43.88</v>
      </c>
    </row>
    <row r="55" spans="1:7" s="67" customFormat="1" ht="13.2" x14ac:dyDescent="0.25">
      <c r="A55" s="133" t="s">
        <v>75</v>
      </c>
      <c r="B55" s="139">
        <v>1196.17</v>
      </c>
      <c r="C55" s="135">
        <v>300</v>
      </c>
      <c r="D55" s="135">
        <v>300</v>
      </c>
      <c r="E55" s="136">
        <v>350</v>
      </c>
      <c r="F55" s="107">
        <v>29.26</v>
      </c>
      <c r="G55" s="107">
        <v>116.67</v>
      </c>
    </row>
    <row r="56" spans="1:7" s="67" customFormat="1" ht="13.2" x14ac:dyDescent="0.25">
      <c r="A56" s="133" t="s">
        <v>80</v>
      </c>
      <c r="B56" s="139">
        <v>2063.5</v>
      </c>
      <c r="C56" s="135">
        <v>3200</v>
      </c>
      <c r="D56" s="135">
        <v>3200</v>
      </c>
      <c r="E56" s="139">
        <v>1069.1099999999999</v>
      </c>
      <c r="F56" s="107">
        <v>51.81</v>
      </c>
      <c r="G56" s="107">
        <v>33.409999999999997</v>
      </c>
    </row>
    <row r="57" spans="1:7" s="67" customFormat="1" ht="13.2" x14ac:dyDescent="0.25">
      <c r="A57" s="133" t="s">
        <v>87</v>
      </c>
      <c r="B57" s="139">
        <v>2866.82</v>
      </c>
      <c r="C57" s="135">
        <v>3000</v>
      </c>
      <c r="D57" s="135">
        <v>3000</v>
      </c>
      <c r="E57" s="139">
        <v>1433</v>
      </c>
      <c r="F57" s="107">
        <v>49.99</v>
      </c>
      <c r="G57" s="107">
        <v>47.77</v>
      </c>
    </row>
    <row r="58" spans="1:7" s="67" customFormat="1" ht="13.2" x14ac:dyDescent="0.25">
      <c r="A58" s="123" t="s">
        <v>159</v>
      </c>
      <c r="B58" s="63">
        <v>70481.820000000007</v>
      </c>
      <c r="C58" s="128">
        <v>74962.600000000006</v>
      </c>
      <c r="D58" s="128">
        <v>74962.600000000006</v>
      </c>
      <c r="E58" s="63">
        <v>74970.37</v>
      </c>
      <c r="F58" s="107">
        <v>106.37</v>
      </c>
      <c r="G58" s="107">
        <v>100.01</v>
      </c>
    </row>
    <row r="59" spans="1:7" s="67" customFormat="1" ht="13.2" x14ac:dyDescent="0.25">
      <c r="A59" s="132" t="s">
        <v>74</v>
      </c>
      <c r="B59" s="63">
        <v>70255.899999999994</v>
      </c>
      <c r="C59" s="128">
        <v>74762.600000000006</v>
      </c>
      <c r="D59" s="128">
        <v>74762.600000000006</v>
      </c>
      <c r="E59" s="63">
        <v>74777.06</v>
      </c>
      <c r="F59" s="107">
        <v>106.44</v>
      </c>
      <c r="G59" s="107">
        <v>100.02</v>
      </c>
    </row>
    <row r="60" spans="1:7" s="67" customFormat="1" ht="13.2" x14ac:dyDescent="0.25">
      <c r="A60" s="133" t="s">
        <v>75</v>
      </c>
      <c r="B60" s="139">
        <v>22928.76</v>
      </c>
      <c r="C60" s="135">
        <v>25700</v>
      </c>
      <c r="D60" s="135">
        <v>25700</v>
      </c>
      <c r="E60" s="139">
        <v>23465.13</v>
      </c>
      <c r="F60" s="107">
        <v>102.34</v>
      </c>
      <c r="G60" s="107">
        <v>91.3</v>
      </c>
    </row>
    <row r="61" spans="1:7" s="67" customFormat="1" ht="13.2" x14ac:dyDescent="0.25">
      <c r="A61" s="133" t="s">
        <v>80</v>
      </c>
      <c r="B61" s="139">
        <v>21049.21</v>
      </c>
      <c r="C61" s="135">
        <v>22600</v>
      </c>
      <c r="D61" s="135">
        <v>22600</v>
      </c>
      <c r="E61" s="139">
        <v>26294.94</v>
      </c>
      <c r="F61" s="107">
        <v>124.92</v>
      </c>
      <c r="G61" s="107">
        <v>116.35</v>
      </c>
    </row>
    <row r="62" spans="1:7" s="67" customFormat="1" ht="13.2" x14ac:dyDescent="0.25">
      <c r="A62" s="133" t="s">
        <v>87</v>
      </c>
      <c r="B62" s="139">
        <v>25979.33</v>
      </c>
      <c r="C62" s="135">
        <v>25730.6</v>
      </c>
      <c r="D62" s="135">
        <v>25730.6</v>
      </c>
      <c r="E62" s="139">
        <v>24665.26</v>
      </c>
      <c r="F62" s="107">
        <v>94.94</v>
      </c>
      <c r="G62" s="107">
        <v>95.86</v>
      </c>
    </row>
    <row r="63" spans="1:7" s="67" customFormat="1" ht="13.2" x14ac:dyDescent="0.25">
      <c r="A63" s="133" t="s">
        <v>97</v>
      </c>
      <c r="B63" s="136">
        <v>298.60000000000002</v>
      </c>
      <c r="C63" s="135">
        <v>732</v>
      </c>
      <c r="D63" s="135">
        <v>732</v>
      </c>
      <c r="E63" s="136">
        <v>351.73</v>
      </c>
      <c r="F63" s="107">
        <v>117.79</v>
      </c>
      <c r="G63" s="107">
        <v>48.05</v>
      </c>
    </row>
    <row r="64" spans="1:7" s="67" customFormat="1" ht="13.2" x14ac:dyDescent="0.25">
      <c r="A64" s="132" t="s">
        <v>103</v>
      </c>
      <c r="B64" s="65">
        <v>225.92</v>
      </c>
      <c r="C64" s="128">
        <v>200</v>
      </c>
      <c r="D64" s="128">
        <v>200</v>
      </c>
      <c r="E64" s="65">
        <v>193.31</v>
      </c>
      <c r="F64" s="107">
        <v>85.57</v>
      </c>
      <c r="G64" s="107">
        <v>96.66</v>
      </c>
    </row>
    <row r="65" spans="1:7" s="67" customFormat="1" ht="13.2" x14ac:dyDescent="0.25">
      <c r="A65" s="133" t="s">
        <v>104</v>
      </c>
      <c r="B65" s="136">
        <v>225.92</v>
      </c>
      <c r="C65" s="135">
        <v>200</v>
      </c>
      <c r="D65" s="135">
        <v>200</v>
      </c>
      <c r="E65" s="136">
        <v>193.31</v>
      </c>
      <c r="F65" s="107">
        <v>85.57</v>
      </c>
      <c r="G65" s="107">
        <v>96.66</v>
      </c>
    </row>
    <row r="66" spans="1:7" s="67" customFormat="1" ht="26.4" x14ac:dyDescent="0.25">
      <c r="A66" s="123" t="s">
        <v>160</v>
      </c>
      <c r="B66" s="63">
        <v>2432.9699999999998</v>
      </c>
      <c r="C66" s="128">
        <v>192.79</v>
      </c>
      <c r="D66" s="128">
        <v>192.79</v>
      </c>
      <c r="E66" s="65">
        <v>192.79</v>
      </c>
      <c r="F66" s="107">
        <v>7.92</v>
      </c>
      <c r="G66" s="107">
        <v>100</v>
      </c>
    </row>
    <row r="67" spans="1:7" s="67" customFormat="1" ht="13.2" x14ac:dyDescent="0.25">
      <c r="A67" s="132" t="s">
        <v>74</v>
      </c>
      <c r="B67" s="63">
        <v>2432.9699999999998</v>
      </c>
      <c r="C67" s="128">
        <v>192.79</v>
      </c>
      <c r="D67" s="128">
        <v>192.79</v>
      </c>
      <c r="E67" s="65">
        <v>192.79</v>
      </c>
      <c r="F67" s="107">
        <v>7.92</v>
      </c>
      <c r="G67" s="107">
        <v>100</v>
      </c>
    </row>
    <row r="68" spans="1:7" s="67" customFormat="1" ht="13.2" x14ac:dyDescent="0.25">
      <c r="A68" s="133" t="s">
        <v>80</v>
      </c>
      <c r="B68" s="139">
        <v>2432.9699999999998</v>
      </c>
      <c r="C68" s="135">
        <v>192.79</v>
      </c>
      <c r="D68" s="135">
        <v>192.79</v>
      </c>
      <c r="E68" s="136">
        <v>192.79</v>
      </c>
      <c r="F68" s="107">
        <v>7.92</v>
      </c>
      <c r="G68" s="107">
        <v>100</v>
      </c>
    </row>
    <row r="69" spans="1:7" s="67" customFormat="1" ht="26.4" x14ac:dyDescent="0.25">
      <c r="A69" s="123" t="s">
        <v>163</v>
      </c>
      <c r="B69" s="63">
        <v>616869.81999999995</v>
      </c>
      <c r="C69" s="128">
        <f>C70+C74+C78+C80</f>
        <v>680319</v>
      </c>
      <c r="D69" s="128">
        <f>D70+D74+D78+D80</f>
        <v>680319</v>
      </c>
      <c r="E69" s="63">
        <v>680757.74</v>
      </c>
      <c r="F69" s="107">
        <v>110.36</v>
      </c>
      <c r="G69" s="107">
        <v>100.09</v>
      </c>
    </row>
    <row r="70" spans="1:7" s="67" customFormat="1" ht="13.2" x14ac:dyDescent="0.25">
      <c r="A70" s="132" t="s">
        <v>65</v>
      </c>
      <c r="B70" s="63">
        <v>600992.68999999994</v>
      </c>
      <c r="C70" s="128">
        <v>678009</v>
      </c>
      <c r="D70" s="128">
        <v>678009</v>
      </c>
      <c r="E70" s="63">
        <v>678053.4</v>
      </c>
      <c r="F70" s="107">
        <v>112.82</v>
      </c>
      <c r="G70" s="107">
        <v>100.01</v>
      </c>
    </row>
    <row r="71" spans="1:7" s="67" customFormat="1" ht="13.2" x14ac:dyDescent="0.25">
      <c r="A71" s="133" t="s">
        <v>66</v>
      </c>
      <c r="B71" s="139">
        <v>501425.15</v>
      </c>
      <c r="C71" s="135">
        <v>556000</v>
      </c>
      <c r="D71" s="135">
        <v>556000</v>
      </c>
      <c r="E71" s="139">
        <v>555220.39</v>
      </c>
      <c r="F71" s="107">
        <v>110.73</v>
      </c>
      <c r="G71" s="107">
        <v>99.86</v>
      </c>
    </row>
    <row r="72" spans="1:7" s="67" customFormat="1" ht="13.2" x14ac:dyDescent="0.25">
      <c r="A72" s="133" t="s">
        <v>69</v>
      </c>
      <c r="B72" s="139">
        <v>16711.53</v>
      </c>
      <c r="C72" s="135">
        <v>30000</v>
      </c>
      <c r="D72" s="135">
        <v>30000</v>
      </c>
      <c r="E72" s="139">
        <v>31025.4</v>
      </c>
      <c r="F72" s="107">
        <v>185.65</v>
      </c>
      <c r="G72" s="107">
        <v>103.42</v>
      </c>
    </row>
    <row r="73" spans="1:7" s="67" customFormat="1" ht="13.2" x14ac:dyDescent="0.25">
      <c r="A73" s="133" t="s">
        <v>71</v>
      </c>
      <c r="B73" s="139">
        <v>82856.009999999995</v>
      </c>
      <c r="C73" s="135">
        <v>92009</v>
      </c>
      <c r="D73" s="135">
        <v>92009</v>
      </c>
      <c r="E73" s="139">
        <v>91807.61</v>
      </c>
      <c r="F73" s="107">
        <v>110.8</v>
      </c>
      <c r="G73" s="107">
        <v>99.78</v>
      </c>
    </row>
    <row r="74" spans="1:7" s="67" customFormat="1" ht="13.2" x14ac:dyDescent="0.25">
      <c r="A74" s="132" t="s">
        <v>74</v>
      </c>
      <c r="B74" s="63">
        <v>9663.0300000000007</v>
      </c>
      <c r="C74" s="128">
        <v>1810</v>
      </c>
      <c r="D74" s="128">
        <v>1810</v>
      </c>
      <c r="E74" s="63">
        <v>2345.9699999999998</v>
      </c>
      <c r="F74" s="107">
        <v>24.28</v>
      </c>
      <c r="G74" s="107">
        <v>129.61000000000001</v>
      </c>
    </row>
    <row r="75" spans="1:7" s="67" customFormat="1" ht="13.2" x14ac:dyDescent="0.25">
      <c r="A75" s="133" t="s">
        <v>80</v>
      </c>
      <c r="B75" s="134"/>
      <c r="C75" s="140"/>
      <c r="D75" s="140"/>
      <c r="E75" s="136">
        <v>825.34</v>
      </c>
      <c r="F75" s="108"/>
      <c r="G75" s="108"/>
    </row>
    <row r="76" spans="1:7" s="67" customFormat="1" ht="13.2" x14ac:dyDescent="0.25">
      <c r="A76" s="133" t="s">
        <v>87</v>
      </c>
      <c r="B76" s="136">
        <v>557.41999999999996</v>
      </c>
      <c r="C76" s="135">
        <v>1500</v>
      </c>
      <c r="D76" s="135">
        <v>1500</v>
      </c>
      <c r="E76" s="139">
        <v>1230.3</v>
      </c>
      <c r="F76" s="107">
        <v>220.71</v>
      </c>
      <c r="G76" s="107">
        <v>82.02</v>
      </c>
    </row>
    <row r="77" spans="1:7" s="67" customFormat="1" ht="13.2" x14ac:dyDescent="0.25">
      <c r="A77" s="133" t="s">
        <v>97</v>
      </c>
      <c r="B77" s="139">
        <v>9105.61</v>
      </c>
      <c r="C77" s="135">
        <v>310</v>
      </c>
      <c r="D77" s="135">
        <v>310</v>
      </c>
      <c r="E77" s="136">
        <v>290.33</v>
      </c>
      <c r="F77" s="107">
        <v>3.19</v>
      </c>
      <c r="G77" s="107">
        <v>93.65</v>
      </c>
    </row>
    <row r="78" spans="1:7" s="67" customFormat="1" ht="13.2" x14ac:dyDescent="0.25">
      <c r="A78" s="132" t="s">
        <v>103</v>
      </c>
      <c r="B78" s="63">
        <v>6214.1</v>
      </c>
      <c r="C78" s="128">
        <v>300</v>
      </c>
      <c r="D78" s="128">
        <v>300</v>
      </c>
      <c r="E78" s="65">
        <v>238.47</v>
      </c>
      <c r="F78" s="107">
        <v>3.84</v>
      </c>
      <c r="G78" s="107">
        <v>79.489999999999995</v>
      </c>
    </row>
    <row r="79" spans="1:7" s="67" customFormat="1" ht="13.2" x14ac:dyDescent="0.25">
      <c r="A79" s="133" t="s">
        <v>104</v>
      </c>
      <c r="B79" s="139">
        <v>6214.1</v>
      </c>
      <c r="C79" s="135">
        <v>300</v>
      </c>
      <c r="D79" s="135">
        <v>300</v>
      </c>
      <c r="E79" s="136">
        <v>238.47</v>
      </c>
      <c r="F79" s="107">
        <v>3.84</v>
      </c>
      <c r="G79" s="107">
        <v>79.489999999999995</v>
      </c>
    </row>
    <row r="80" spans="1:7" s="67" customFormat="1" ht="26.4" x14ac:dyDescent="0.25">
      <c r="A80" s="132" t="s">
        <v>113</v>
      </c>
      <c r="B80" s="87"/>
      <c r="C80" s="128">
        <v>200</v>
      </c>
      <c r="D80" s="128">
        <v>200</v>
      </c>
      <c r="E80" s="65">
        <v>119.9</v>
      </c>
      <c r="F80" s="108"/>
      <c r="G80" s="108">
        <v>59.95</v>
      </c>
    </row>
    <row r="81" spans="1:7" s="67" customFormat="1" ht="13.2" x14ac:dyDescent="0.25">
      <c r="A81" s="133" t="s">
        <v>117</v>
      </c>
      <c r="B81" s="134"/>
      <c r="C81" s="135">
        <v>200</v>
      </c>
      <c r="D81" s="135">
        <v>200</v>
      </c>
      <c r="E81" s="136">
        <v>119.9</v>
      </c>
      <c r="F81" s="108"/>
      <c r="G81" s="108">
        <v>59.95</v>
      </c>
    </row>
    <row r="82" spans="1:7" s="67" customFormat="1" ht="26.4" x14ac:dyDescent="0.25">
      <c r="A82" s="123" t="s">
        <v>164</v>
      </c>
      <c r="B82" s="65">
        <v>206.77</v>
      </c>
      <c r="C82" s="128">
        <v>158.53</v>
      </c>
      <c r="D82" s="128">
        <v>158.53</v>
      </c>
      <c r="E82" s="65">
        <v>170.5</v>
      </c>
      <c r="F82" s="107">
        <v>82.46</v>
      </c>
      <c r="G82" s="107">
        <v>107.55</v>
      </c>
    </row>
    <row r="83" spans="1:7" s="67" customFormat="1" ht="13.2" x14ac:dyDescent="0.25">
      <c r="A83" s="132" t="s">
        <v>74</v>
      </c>
      <c r="B83" s="65">
        <v>206.77</v>
      </c>
      <c r="C83" s="128">
        <v>158.53</v>
      </c>
      <c r="D83" s="128">
        <v>158.53</v>
      </c>
      <c r="E83" s="65">
        <v>170.5</v>
      </c>
      <c r="F83" s="107">
        <v>82.46</v>
      </c>
      <c r="G83" s="107">
        <v>107.55</v>
      </c>
    </row>
    <row r="84" spans="1:7" s="67" customFormat="1" ht="13.2" x14ac:dyDescent="0.25">
      <c r="A84" s="133" t="s">
        <v>80</v>
      </c>
      <c r="B84" s="136">
        <v>206.77</v>
      </c>
      <c r="C84" s="135">
        <v>100</v>
      </c>
      <c r="D84" s="135">
        <v>100</v>
      </c>
      <c r="E84" s="136">
        <v>170.5</v>
      </c>
      <c r="F84" s="107">
        <v>82.46</v>
      </c>
      <c r="G84" s="107">
        <v>170.5</v>
      </c>
    </row>
    <row r="85" spans="1:7" s="67" customFormat="1" ht="13.2" x14ac:dyDescent="0.25">
      <c r="A85" s="133" t="s">
        <v>97</v>
      </c>
      <c r="B85" s="134"/>
      <c r="C85" s="135">
        <v>58.53</v>
      </c>
      <c r="D85" s="135">
        <v>58.53</v>
      </c>
      <c r="E85" s="134"/>
      <c r="F85" s="108"/>
      <c r="G85" s="108"/>
    </row>
    <row r="86" spans="1:7" s="67" customFormat="1" ht="39.6" x14ac:dyDescent="0.25">
      <c r="A86" s="123" t="s">
        <v>165</v>
      </c>
      <c r="B86" s="87"/>
      <c r="C86" s="128">
        <v>1482.15</v>
      </c>
      <c r="D86" s="128">
        <v>1482.15</v>
      </c>
      <c r="E86" s="63">
        <v>1482.15</v>
      </c>
      <c r="F86" s="108"/>
      <c r="G86" s="107">
        <v>100</v>
      </c>
    </row>
    <row r="87" spans="1:7" s="67" customFormat="1" ht="13.2" x14ac:dyDescent="0.25">
      <c r="A87" s="132" t="s">
        <v>74</v>
      </c>
      <c r="B87" s="87"/>
      <c r="C87" s="128">
        <v>1482.15</v>
      </c>
      <c r="D87" s="128">
        <v>1482.15</v>
      </c>
      <c r="E87" s="63">
        <v>1482.15</v>
      </c>
      <c r="F87" s="108"/>
      <c r="G87" s="107">
        <v>100</v>
      </c>
    </row>
    <row r="88" spans="1:7" s="67" customFormat="1" ht="13.2" x14ac:dyDescent="0.25">
      <c r="A88" s="133" t="s">
        <v>87</v>
      </c>
      <c r="B88" s="134"/>
      <c r="C88" s="135">
        <v>1482.15</v>
      </c>
      <c r="D88" s="135">
        <v>1482.15</v>
      </c>
      <c r="E88" s="139">
        <v>1482.15</v>
      </c>
      <c r="F88" s="108"/>
      <c r="G88" s="107">
        <v>100</v>
      </c>
    </row>
    <row r="89" spans="1:7" s="67" customFormat="1" ht="26.4" x14ac:dyDescent="0.25">
      <c r="A89" s="123" t="s">
        <v>166</v>
      </c>
      <c r="B89" s="63">
        <v>128066.89</v>
      </c>
      <c r="C89" s="138"/>
      <c r="D89" s="138"/>
      <c r="E89" s="87"/>
      <c r="F89" s="108"/>
      <c r="G89" s="108"/>
    </row>
    <row r="90" spans="1:7" s="67" customFormat="1" ht="13.2" x14ac:dyDescent="0.25">
      <c r="A90" s="132" t="s">
        <v>74</v>
      </c>
      <c r="B90" s="63">
        <v>128066.89</v>
      </c>
      <c r="C90" s="138"/>
      <c r="D90" s="138"/>
      <c r="E90" s="87"/>
      <c r="F90" s="108"/>
      <c r="G90" s="108"/>
    </row>
    <row r="91" spans="1:7" s="67" customFormat="1" ht="13.2" x14ac:dyDescent="0.25">
      <c r="A91" s="133" t="s">
        <v>87</v>
      </c>
      <c r="B91" s="139">
        <v>128066.89</v>
      </c>
      <c r="C91" s="140"/>
      <c r="D91" s="140"/>
      <c r="E91" s="134"/>
      <c r="F91" s="108"/>
      <c r="G91" s="108"/>
    </row>
    <row r="92" spans="1:7" s="67" customFormat="1" ht="13.2" x14ac:dyDescent="0.25">
      <c r="A92" s="141" t="s">
        <v>173</v>
      </c>
      <c r="B92" s="142"/>
      <c r="C92" s="143">
        <v>6489</v>
      </c>
      <c r="D92" s="143">
        <v>6488.99</v>
      </c>
      <c r="E92" s="144">
        <v>6488.99</v>
      </c>
      <c r="F92" s="145"/>
      <c r="G92" s="146">
        <v>100</v>
      </c>
    </row>
    <row r="93" spans="1:7" s="67" customFormat="1" ht="13.2" x14ac:dyDescent="0.25">
      <c r="A93" s="123" t="s">
        <v>159</v>
      </c>
      <c r="B93" s="87"/>
      <c r="C93" s="128">
        <v>6488.99</v>
      </c>
      <c r="D93" s="128">
        <v>6488.99</v>
      </c>
      <c r="E93" s="63">
        <v>6488.99</v>
      </c>
      <c r="F93" s="108"/>
      <c r="G93" s="107">
        <v>100</v>
      </c>
    </row>
    <row r="94" spans="1:7" s="67" customFormat="1" ht="13.2" x14ac:dyDescent="0.25">
      <c r="A94" s="132" t="s">
        <v>74</v>
      </c>
      <c r="B94" s="87"/>
      <c r="C94" s="128">
        <v>6488.99</v>
      </c>
      <c r="D94" s="128">
        <v>6488.99</v>
      </c>
      <c r="E94" s="63">
        <v>6488.99</v>
      </c>
      <c r="F94" s="108"/>
      <c r="G94" s="107">
        <v>100</v>
      </c>
    </row>
    <row r="95" spans="1:7" s="67" customFormat="1" ht="13.2" x14ac:dyDescent="0.25">
      <c r="A95" s="133" t="s">
        <v>87</v>
      </c>
      <c r="B95" s="134"/>
      <c r="C95" s="135">
        <v>6488.99</v>
      </c>
      <c r="D95" s="135">
        <v>6488.99</v>
      </c>
      <c r="E95" s="139">
        <v>6488.99</v>
      </c>
      <c r="F95" s="108"/>
      <c r="G95" s="107">
        <v>100</v>
      </c>
    </row>
    <row r="96" spans="1:7" s="67" customFormat="1" ht="26.4" x14ac:dyDescent="0.25">
      <c r="A96" s="81" t="s">
        <v>174</v>
      </c>
      <c r="B96" s="63">
        <v>6670.73</v>
      </c>
      <c r="C96" s="128">
        <v>20810</v>
      </c>
      <c r="D96" s="128">
        <v>20809.95</v>
      </c>
      <c r="E96" s="63">
        <v>20736.75</v>
      </c>
      <c r="F96" s="107">
        <v>310.86</v>
      </c>
      <c r="G96" s="107">
        <v>99.65</v>
      </c>
    </row>
    <row r="97" spans="1:7" s="93" customFormat="1" ht="13.2" x14ac:dyDescent="0.25">
      <c r="A97" s="129" t="s">
        <v>175</v>
      </c>
      <c r="B97" s="80">
        <v>4918.79</v>
      </c>
      <c r="C97" s="130">
        <v>5227.25</v>
      </c>
      <c r="D97" s="130">
        <v>5227.25</v>
      </c>
      <c r="E97" s="80">
        <v>5226.3</v>
      </c>
      <c r="F97" s="97">
        <v>106.25</v>
      </c>
      <c r="G97" s="97">
        <v>99.98</v>
      </c>
    </row>
    <row r="98" spans="1:7" s="67" customFormat="1" ht="13.2" x14ac:dyDescent="0.25">
      <c r="A98" s="123" t="s">
        <v>172</v>
      </c>
      <c r="B98" s="137">
        <f t="shared" ref="B98:G98" si="0">B99</f>
        <v>2825.76</v>
      </c>
      <c r="C98" s="83">
        <f t="shared" si="0"/>
        <v>2900</v>
      </c>
      <c r="D98" s="83">
        <f t="shared" si="0"/>
        <v>2900</v>
      </c>
      <c r="E98" s="137">
        <f t="shared" si="0"/>
        <v>2900</v>
      </c>
      <c r="F98" s="147">
        <f t="shared" si="0"/>
        <v>102.63</v>
      </c>
      <c r="G98" s="147">
        <f t="shared" si="0"/>
        <v>100</v>
      </c>
    </row>
    <row r="99" spans="1:7" s="67" customFormat="1" ht="13.2" x14ac:dyDescent="0.25">
      <c r="A99" s="132" t="s">
        <v>74</v>
      </c>
      <c r="B99" s="63">
        <v>2825.76</v>
      </c>
      <c r="C99" s="128">
        <v>2900</v>
      </c>
      <c r="D99" s="128">
        <v>2900</v>
      </c>
      <c r="E99" s="63">
        <v>2900</v>
      </c>
      <c r="F99" s="107">
        <v>102.63</v>
      </c>
      <c r="G99" s="107">
        <v>100</v>
      </c>
    </row>
    <row r="100" spans="1:7" s="67" customFormat="1" ht="13.2" x14ac:dyDescent="0.25">
      <c r="A100" s="133" t="s">
        <v>75</v>
      </c>
      <c r="B100" s="136">
        <v>354.47</v>
      </c>
      <c r="C100" s="135">
        <v>361.52</v>
      </c>
      <c r="D100" s="135">
        <v>361.52</v>
      </c>
      <c r="E100" s="136">
        <v>361.52</v>
      </c>
      <c r="F100" s="107">
        <v>101.99</v>
      </c>
      <c r="G100" s="107">
        <v>100</v>
      </c>
    </row>
    <row r="101" spans="1:7" s="67" customFormat="1" ht="13.2" x14ac:dyDescent="0.25">
      <c r="A101" s="133" t="s">
        <v>80</v>
      </c>
      <c r="B101" s="136">
        <v>836.15</v>
      </c>
      <c r="C101" s="135">
        <v>659.68</v>
      </c>
      <c r="D101" s="135">
        <v>659.68</v>
      </c>
      <c r="E101" s="136">
        <v>786.28</v>
      </c>
      <c r="F101" s="107">
        <v>94.04</v>
      </c>
      <c r="G101" s="107">
        <v>119.19</v>
      </c>
    </row>
    <row r="102" spans="1:7" s="67" customFormat="1" ht="13.2" x14ac:dyDescent="0.25">
      <c r="A102" s="133" t="s">
        <v>87</v>
      </c>
      <c r="B102" s="139">
        <v>1421.59</v>
      </c>
      <c r="C102" s="135">
        <v>1778.8</v>
      </c>
      <c r="D102" s="135">
        <v>1778.8</v>
      </c>
      <c r="E102" s="139">
        <v>1752.2</v>
      </c>
      <c r="F102" s="107">
        <v>123.26</v>
      </c>
      <c r="G102" s="107">
        <v>98.5</v>
      </c>
    </row>
    <row r="103" spans="1:7" s="67" customFormat="1" ht="13.2" x14ac:dyDescent="0.25">
      <c r="A103" s="133" t="s">
        <v>97</v>
      </c>
      <c r="B103" s="136">
        <v>213.55</v>
      </c>
      <c r="C103" s="135">
        <v>100</v>
      </c>
      <c r="D103" s="135">
        <v>100</v>
      </c>
      <c r="E103" s="134"/>
      <c r="F103" s="108"/>
      <c r="G103" s="108"/>
    </row>
    <row r="104" spans="1:7" s="67" customFormat="1" ht="26.4" x14ac:dyDescent="0.25">
      <c r="A104" s="123" t="s">
        <v>163</v>
      </c>
      <c r="B104" s="63">
        <v>2093.0300000000002</v>
      </c>
      <c r="C104" s="128">
        <v>2327.25</v>
      </c>
      <c r="D104" s="128">
        <v>2327.25</v>
      </c>
      <c r="E104" s="63">
        <v>2326.3000000000002</v>
      </c>
      <c r="F104" s="107">
        <v>111.15</v>
      </c>
      <c r="G104" s="107">
        <v>99.96</v>
      </c>
    </row>
    <row r="105" spans="1:7" s="67" customFormat="1" ht="13.2" x14ac:dyDescent="0.25">
      <c r="A105" s="132" t="s">
        <v>74</v>
      </c>
      <c r="B105" s="63">
        <v>2093.0300000000002</v>
      </c>
      <c r="C105" s="128">
        <v>2327.25</v>
      </c>
      <c r="D105" s="128">
        <v>2327.25</v>
      </c>
      <c r="E105" s="63">
        <v>2326.3000000000002</v>
      </c>
      <c r="F105" s="107">
        <v>111.15</v>
      </c>
      <c r="G105" s="107">
        <v>99.96</v>
      </c>
    </row>
    <row r="106" spans="1:7" s="67" customFormat="1" ht="13.2" x14ac:dyDescent="0.25">
      <c r="A106" s="133" t="s">
        <v>75</v>
      </c>
      <c r="B106" s="136">
        <v>53.09</v>
      </c>
      <c r="C106" s="135">
        <v>160</v>
      </c>
      <c r="D106" s="135">
        <v>160</v>
      </c>
      <c r="E106" s="136">
        <v>159.30000000000001</v>
      </c>
      <c r="F106" s="107">
        <v>300.06</v>
      </c>
      <c r="G106" s="107">
        <v>99.56</v>
      </c>
    </row>
    <row r="107" spans="1:7" s="67" customFormat="1" ht="13.2" x14ac:dyDescent="0.25">
      <c r="A107" s="133" t="s">
        <v>87</v>
      </c>
      <c r="B107" s="139">
        <v>1698.85</v>
      </c>
      <c r="C107" s="135">
        <v>2166.25</v>
      </c>
      <c r="D107" s="135">
        <v>2166.25</v>
      </c>
      <c r="E107" s="139">
        <v>2167</v>
      </c>
      <c r="F107" s="107">
        <v>127.56</v>
      </c>
      <c r="G107" s="107">
        <v>100.03</v>
      </c>
    </row>
    <row r="108" spans="1:7" s="67" customFormat="1" ht="13.2" x14ac:dyDescent="0.25">
      <c r="A108" s="133" t="s">
        <v>97</v>
      </c>
      <c r="B108" s="136">
        <v>341.09</v>
      </c>
      <c r="C108" s="135">
        <v>1</v>
      </c>
      <c r="D108" s="135">
        <v>1</v>
      </c>
      <c r="E108" s="134"/>
      <c r="F108" s="108"/>
      <c r="G108" s="108"/>
    </row>
    <row r="109" spans="1:7" s="93" customFormat="1" ht="13.2" x14ac:dyDescent="0.25">
      <c r="A109" s="129" t="s">
        <v>176</v>
      </c>
      <c r="B109" s="125">
        <v>159.27000000000001</v>
      </c>
      <c r="C109" s="130">
        <v>13612</v>
      </c>
      <c r="D109" s="130">
        <v>13611.56</v>
      </c>
      <c r="E109" s="80">
        <v>13539.31</v>
      </c>
      <c r="F109" s="95">
        <v>8500.85</v>
      </c>
      <c r="G109" s="97">
        <v>99.47</v>
      </c>
    </row>
    <row r="110" spans="1:7" s="93" customFormat="1" ht="13.2" x14ac:dyDescent="0.25">
      <c r="A110" s="123" t="s">
        <v>153</v>
      </c>
      <c r="B110" s="125"/>
      <c r="C110" s="130">
        <v>5619</v>
      </c>
      <c r="D110" s="130">
        <v>5619</v>
      </c>
      <c r="E110" s="80">
        <v>5634.38</v>
      </c>
      <c r="F110" s="95"/>
      <c r="G110" s="97">
        <v>100.27</v>
      </c>
    </row>
    <row r="111" spans="1:7" s="67" customFormat="1" ht="13.2" x14ac:dyDescent="0.25">
      <c r="A111" s="132" t="s">
        <v>65</v>
      </c>
      <c r="B111" s="87"/>
      <c r="C111" s="128">
        <v>5619.11</v>
      </c>
      <c r="D111" s="128">
        <v>5619.11</v>
      </c>
      <c r="E111" s="63">
        <v>5634.38</v>
      </c>
      <c r="F111" s="108"/>
      <c r="G111" s="107">
        <v>100.27</v>
      </c>
    </row>
    <row r="112" spans="1:7" s="67" customFormat="1" ht="13.2" x14ac:dyDescent="0.25">
      <c r="A112" s="133" t="s">
        <v>66</v>
      </c>
      <c r="B112" s="134"/>
      <c r="C112" s="135">
        <v>5319.11</v>
      </c>
      <c r="D112" s="135">
        <v>5319.11</v>
      </c>
      <c r="E112" s="139">
        <v>5234.38</v>
      </c>
      <c r="F112" s="108"/>
      <c r="G112" s="107">
        <v>98.41</v>
      </c>
    </row>
    <row r="113" spans="1:7" s="67" customFormat="1" ht="13.2" x14ac:dyDescent="0.25">
      <c r="A113" s="133" t="s">
        <v>69</v>
      </c>
      <c r="B113" s="134"/>
      <c r="C113" s="135">
        <v>300</v>
      </c>
      <c r="D113" s="135">
        <v>300</v>
      </c>
      <c r="E113" s="136">
        <v>400</v>
      </c>
      <c r="F113" s="108"/>
      <c r="G113" s="107">
        <v>133.33000000000001</v>
      </c>
    </row>
    <row r="114" spans="1:7" s="93" customFormat="1" ht="13.2" x14ac:dyDescent="0.25">
      <c r="A114" s="123" t="s">
        <v>177</v>
      </c>
      <c r="B114" s="125"/>
      <c r="C114" s="130">
        <f>C115</f>
        <v>2112.66</v>
      </c>
      <c r="D114" s="130">
        <f>D115</f>
        <v>2112.66</v>
      </c>
      <c r="E114" s="148">
        <f>E115</f>
        <v>2112.66</v>
      </c>
      <c r="F114" s="95"/>
      <c r="G114" s="97">
        <v>100.27</v>
      </c>
    </row>
    <row r="115" spans="1:7" s="67" customFormat="1" ht="13.2" x14ac:dyDescent="0.25">
      <c r="A115" s="132" t="s">
        <v>65</v>
      </c>
      <c r="B115" s="87"/>
      <c r="C115" s="128">
        <v>2112.66</v>
      </c>
      <c r="D115" s="128">
        <v>2112.66</v>
      </c>
      <c r="E115" s="63">
        <v>2112.66</v>
      </c>
      <c r="F115" s="108"/>
      <c r="G115" s="107">
        <v>100</v>
      </c>
    </row>
    <row r="116" spans="1:7" s="67" customFormat="1" ht="13.2" x14ac:dyDescent="0.25">
      <c r="A116" s="133" t="s">
        <v>66</v>
      </c>
      <c r="B116" s="134"/>
      <c r="C116" s="135">
        <v>2112.66</v>
      </c>
      <c r="D116" s="135">
        <v>2112.66</v>
      </c>
      <c r="E116" s="139">
        <v>2112.66</v>
      </c>
      <c r="F116" s="108"/>
      <c r="G116" s="107">
        <v>100</v>
      </c>
    </row>
    <row r="117" spans="1:7" s="67" customFormat="1" ht="26.4" x14ac:dyDescent="0.25">
      <c r="A117" s="123" t="s">
        <v>161</v>
      </c>
      <c r="B117" s="87"/>
      <c r="C117" s="128">
        <v>404.93</v>
      </c>
      <c r="D117" s="128">
        <v>404.93</v>
      </c>
      <c r="E117" s="65">
        <v>404.93</v>
      </c>
      <c r="F117" s="108"/>
      <c r="G117" s="107">
        <v>100</v>
      </c>
    </row>
    <row r="118" spans="1:7" s="67" customFormat="1" ht="13.2" x14ac:dyDescent="0.25">
      <c r="A118" s="132" t="s">
        <v>65</v>
      </c>
      <c r="B118" s="87"/>
      <c r="C118" s="128">
        <v>404.93</v>
      </c>
      <c r="D118" s="128">
        <v>404.93</v>
      </c>
      <c r="E118" s="65">
        <v>404.93</v>
      </c>
      <c r="F118" s="108"/>
      <c r="G118" s="107">
        <v>100</v>
      </c>
    </row>
    <row r="119" spans="1:7" s="67" customFormat="1" ht="13.2" x14ac:dyDescent="0.25">
      <c r="A119" s="133" t="s">
        <v>66</v>
      </c>
      <c r="B119" s="134"/>
      <c r="C119" s="135">
        <v>404.93</v>
      </c>
      <c r="D119" s="135">
        <v>404.93</v>
      </c>
      <c r="E119" s="136">
        <v>404.93</v>
      </c>
      <c r="F119" s="108"/>
      <c r="G119" s="107">
        <v>100</v>
      </c>
    </row>
    <row r="120" spans="1:7" s="67" customFormat="1" ht="26.4" x14ac:dyDescent="0.25">
      <c r="A120" s="123" t="s">
        <v>162</v>
      </c>
      <c r="B120" s="65">
        <v>159.27000000000001</v>
      </c>
      <c r="C120" s="128">
        <v>5474.86</v>
      </c>
      <c r="D120" s="128">
        <v>5474.86</v>
      </c>
      <c r="E120" s="63">
        <v>5387.34</v>
      </c>
      <c r="F120" s="106">
        <v>3382.52</v>
      </c>
      <c r="G120" s="107">
        <v>98.4</v>
      </c>
    </row>
    <row r="121" spans="1:7" s="67" customFormat="1" ht="13.2" x14ac:dyDescent="0.25">
      <c r="A121" s="132" t="s">
        <v>65</v>
      </c>
      <c r="B121" s="65">
        <v>159.27000000000001</v>
      </c>
      <c r="C121" s="128">
        <v>4565.92</v>
      </c>
      <c r="D121" s="128">
        <v>4565.92</v>
      </c>
      <c r="E121" s="63">
        <v>4551.93</v>
      </c>
      <c r="F121" s="106">
        <v>2858</v>
      </c>
      <c r="G121" s="107">
        <v>99.69</v>
      </c>
    </row>
    <row r="122" spans="1:7" s="67" customFormat="1" ht="13.2" x14ac:dyDescent="0.25">
      <c r="A122" s="133" t="s">
        <v>66</v>
      </c>
      <c r="B122" s="134"/>
      <c r="C122" s="135">
        <v>2294.3000000000002</v>
      </c>
      <c r="D122" s="135">
        <v>2294.3000000000002</v>
      </c>
      <c r="E122" s="139">
        <v>2294.3000000000002</v>
      </c>
      <c r="F122" s="108"/>
      <c r="G122" s="107">
        <v>100</v>
      </c>
    </row>
    <row r="123" spans="1:7" s="67" customFormat="1" ht="13.2" x14ac:dyDescent="0.25">
      <c r="A123" s="133" t="s">
        <v>69</v>
      </c>
      <c r="B123" s="136">
        <v>159.27000000000001</v>
      </c>
      <c r="C123" s="135">
        <v>600</v>
      </c>
      <c r="D123" s="135">
        <v>600</v>
      </c>
      <c r="E123" s="136">
        <v>600</v>
      </c>
      <c r="F123" s="107">
        <v>376.72</v>
      </c>
      <c r="G123" s="107">
        <v>100</v>
      </c>
    </row>
    <row r="124" spans="1:7" s="67" customFormat="1" ht="13.2" x14ac:dyDescent="0.25">
      <c r="A124" s="133" t="s">
        <v>71</v>
      </c>
      <c r="B124" s="134"/>
      <c r="C124" s="135">
        <v>1671.62</v>
      </c>
      <c r="D124" s="135">
        <v>1671.62</v>
      </c>
      <c r="E124" s="139">
        <v>1657.63</v>
      </c>
      <c r="F124" s="108"/>
      <c r="G124" s="107">
        <v>99.16</v>
      </c>
    </row>
    <row r="125" spans="1:7" s="67" customFormat="1" ht="13.2" x14ac:dyDescent="0.25">
      <c r="A125" s="132" t="s">
        <v>74</v>
      </c>
      <c r="B125" s="87"/>
      <c r="C125" s="128">
        <v>908.94</v>
      </c>
      <c r="D125" s="128">
        <v>908.94</v>
      </c>
      <c r="E125" s="65">
        <v>835.41</v>
      </c>
      <c r="F125" s="108"/>
      <c r="G125" s="107">
        <v>91.91</v>
      </c>
    </row>
    <row r="126" spans="1:7" s="67" customFormat="1" ht="13.2" x14ac:dyDescent="0.25">
      <c r="A126" s="133" t="s">
        <v>75</v>
      </c>
      <c r="B126" s="134"/>
      <c r="C126" s="135">
        <v>908.94</v>
      </c>
      <c r="D126" s="135">
        <v>908.94</v>
      </c>
      <c r="E126" s="136">
        <v>835.41</v>
      </c>
      <c r="F126" s="108"/>
      <c r="G126" s="107">
        <v>91.91</v>
      </c>
    </row>
    <row r="127" spans="1:7" s="93" customFormat="1" ht="13.2" x14ac:dyDescent="0.25">
      <c r="A127" s="129" t="s">
        <v>178</v>
      </c>
      <c r="B127" s="80">
        <v>1592.67</v>
      </c>
      <c r="C127" s="130">
        <v>800</v>
      </c>
      <c r="D127" s="130">
        <v>800</v>
      </c>
      <c r="E127" s="125">
        <v>800</v>
      </c>
      <c r="F127" s="97">
        <v>50.23</v>
      </c>
      <c r="G127" s="97">
        <v>100</v>
      </c>
    </row>
    <row r="128" spans="1:7" s="67" customFormat="1" ht="13.2" x14ac:dyDescent="0.25">
      <c r="A128" s="132" t="s">
        <v>74</v>
      </c>
      <c r="B128" s="63">
        <v>1592.67</v>
      </c>
      <c r="C128" s="128">
        <v>800</v>
      </c>
      <c r="D128" s="128">
        <v>800</v>
      </c>
      <c r="E128" s="65">
        <v>800</v>
      </c>
      <c r="F128" s="107">
        <v>50.23</v>
      </c>
      <c r="G128" s="107">
        <v>100</v>
      </c>
    </row>
    <row r="129" spans="1:7" s="67" customFormat="1" ht="13.2" x14ac:dyDescent="0.25">
      <c r="A129" s="133" t="s">
        <v>80</v>
      </c>
      <c r="B129" s="139">
        <v>1592.67</v>
      </c>
      <c r="C129" s="135">
        <v>800</v>
      </c>
      <c r="D129" s="135">
        <v>800</v>
      </c>
      <c r="E129" s="136">
        <v>800</v>
      </c>
      <c r="F129" s="107">
        <v>50.23</v>
      </c>
      <c r="G129" s="107">
        <v>100</v>
      </c>
    </row>
    <row r="130" spans="1:7" s="93" customFormat="1" ht="26.4" x14ac:dyDescent="0.25">
      <c r="A130" s="129" t="s">
        <v>179</v>
      </c>
      <c r="B130" s="126"/>
      <c r="C130" s="130">
        <v>1171.1400000000001</v>
      </c>
      <c r="D130" s="130">
        <v>1171.1400000000001</v>
      </c>
      <c r="E130" s="80">
        <v>1171.1400000000001</v>
      </c>
      <c r="F130" s="99"/>
      <c r="G130" s="97">
        <v>100</v>
      </c>
    </row>
    <row r="131" spans="1:7" s="67" customFormat="1" ht="26.4" x14ac:dyDescent="0.25">
      <c r="A131" s="123" t="s">
        <v>163</v>
      </c>
      <c r="B131" s="87"/>
      <c r="C131" s="128">
        <v>1171.1400000000001</v>
      </c>
      <c r="D131" s="128">
        <v>1171.1400000000001</v>
      </c>
      <c r="E131" s="63">
        <v>1171.1400000000001</v>
      </c>
      <c r="F131" s="108"/>
      <c r="G131" s="107">
        <v>100</v>
      </c>
    </row>
    <row r="132" spans="1:7" s="67" customFormat="1" ht="13.2" x14ac:dyDescent="0.25">
      <c r="A132" s="132" t="s">
        <v>107</v>
      </c>
      <c r="B132" s="87"/>
      <c r="C132" s="128">
        <v>1171.1400000000001</v>
      </c>
      <c r="D132" s="128">
        <v>1171.1400000000001</v>
      </c>
      <c r="E132" s="63">
        <v>1171.1400000000001</v>
      </c>
      <c r="F132" s="108"/>
      <c r="G132" s="107">
        <v>100</v>
      </c>
    </row>
    <row r="133" spans="1:7" s="67" customFormat="1" ht="13.2" x14ac:dyDescent="0.25">
      <c r="A133" s="133" t="s">
        <v>108</v>
      </c>
      <c r="B133" s="134"/>
      <c r="C133" s="135">
        <v>1171.1400000000001</v>
      </c>
      <c r="D133" s="135">
        <v>1171.1400000000001</v>
      </c>
      <c r="E133" s="139">
        <v>1171.1400000000001</v>
      </c>
      <c r="F133" s="108"/>
      <c r="G133" s="107">
        <v>100</v>
      </c>
    </row>
    <row r="134" spans="1:7" s="67" customFormat="1" ht="26.4" x14ac:dyDescent="0.25">
      <c r="A134" s="81" t="s">
        <v>180</v>
      </c>
      <c r="B134" s="63">
        <v>3900.72</v>
      </c>
      <c r="C134" s="128">
        <f>C135</f>
        <v>4793</v>
      </c>
      <c r="D134" s="128">
        <f>D135</f>
        <v>4793</v>
      </c>
      <c r="E134" s="63">
        <v>4679.4799999999996</v>
      </c>
      <c r="F134" s="107">
        <v>119.96</v>
      </c>
      <c r="G134" s="107">
        <v>97.63</v>
      </c>
    </row>
    <row r="135" spans="1:7" s="67" customFormat="1" ht="13.2" x14ac:dyDescent="0.25">
      <c r="A135" s="141" t="s">
        <v>181</v>
      </c>
      <c r="B135" s="144">
        <v>3900.72</v>
      </c>
      <c r="C135" s="143">
        <f>C136+C139+C142+C145+C148</f>
        <v>4793</v>
      </c>
      <c r="D135" s="143">
        <f>D136+D139+D142+D145+D148</f>
        <v>4793</v>
      </c>
      <c r="E135" s="144">
        <v>4679.4799999999996</v>
      </c>
      <c r="F135" s="146">
        <v>119.96</v>
      </c>
      <c r="G135" s="146">
        <v>97.63</v>
      </c>
    </row>
    <row r="136" spans="1:7" s="67" customFormat="1" ht="26.4" x14ac:dyDescent="0.25">
      <c r="A136" s="123" t="s">
        <v>157</v>
      </c>
      <c r="B136" s="65">
        <v>371.62</v>
      </c>
      <c r="C136" s="138"/>
      <c r="D136" s="138"/>
      <c r="E136" s="87"/>
      <c r="F136" s="108"/>
      <c r="G136" s="108"/>
    </row>
    <row r="137" spans="1:7" s="67" customFormat="1" ht="26.4" x14ac:dyDescent="0.25">
      <c r="A137" s="132" t="s">
        <v>113</v>
      </c>
      <c r="B137" s="65">
        <v>371.62</v>
      </c>
      <c r="C137" s="138"/>
      <c r="D137" s="138"/>
      <c r="E137" s="87"/>
      <c r="F137" s="108"/>
      <c r="G137" s="108"/>
    </row>
    <row r="138" spans="1:7" s="67" customFormat="1" ht="13.2" x14ac:dyDescent="0.25">
      <c r="A138" s="133" t="s">
        <v>114</v>
      </c>
      <c r="B138" s="136">
        <v>371.62</v>
      </c>
      <c r="C138" s="140"/>
      <c r="D138" s="140"/>
      <c r="E138" s="134"/>
      <c r="F138" s="108"/>
      <c r="G138" s="108"/>
    </row>
    <row r="139" spans="1:7" s="67" customFormat="1" ht="13.2" x14ac:dyDescent="0.25">
      <c r="A139" s="123" t="s">
        <v>159</v>
      </c>
      <c r="B139" s="63">
        <v>2070.48</v>
      </c>
      <c r="C139" s="128">
        <v>1913</v>
      </c>
      <c r="D139" s="128">
        <v>1913</v>
      </c>
      <c r="E139" s="63">
        <v>1905.79</v>
      </c>
      <c r="F139" s="107">
        <v>92.05</v>
      </c>
      <c r="G139" s="107">
        <v>99.62</v>
      </c>
    </row>
    <row r="140" spans="1:7" s="67" customFormat="1" ht="26.4" x14ac:dyDescent="0.25">
      <c r="A140" s="132" t="s">
        <v>113</v>
      </c>
      <c r="B140" s="63">
        <v>2070.48</v>
      </c>
      <c r="C140" s="128">
        <v>1913</v>
      </c>
      <c r="D140" s="128">
        <v>1913</v>
      </c>
      <c r="E140" s="63">
        <v>1905.79</v>
      </c>
      <c r="F140" s="107">
        <v>92.05</v>
      </c>
      <c r="G140" s="107">
        <v>99.62</v>
      </c>
    </row>
    <row r="141" spans="1:7" s="67" customFormat="1" ht="13.2" x14ac:dyDescent="0.25">
      <c r="A141" s="133" t="s">
        <v>114</v>
      </c>
      <c r="B141" s="139">
        <v>2070.48</v>
      </c>
      <c r="C141" s="135">
        <v>1913</v>
      </c>
      <c r="D141" s="135">
        <v>1913</v>
      </c>
      <c r="E141" s="139">
        <v>1905.79</v>
      </c>
      <c r="F141" s="107">
        <v>92.05</v>
      </c>
      <c r="G141" s="107">
        <v>99.62</v>
      </c>
    </row>
    <row r="142" spans="1:7" s="67" customFormat="1" ht="26.4" x14ac:dyDescent="0.25">
      <c r="A142" s="123" t="s">
        <v>163</v>
      </c>
      <c r="B142" s="65">
        <v>530.89</v>
      </c>
      <c r="C142" s="128">
        <v>530</v>
      </c>
      <c r="D142" s="128">
        <v>530</v>
      </c>
      <c r="E142" s="65">
        <v>531</v>
      </c>
      <c r="F142" s="107">
        <v>100.02</v>
      </c>
      <c r="G142" s="108">
        <v>100</v>
      </c>
    </row>
    <row r="143" spans="1:7" s="67" customFormat="1" ht="26.4" x14ac:dyDescent="0.25">
      <c r="A143" s="132" t="s">
        <v>113</v>
      </c>
      <c r="B143" s="65">
        <v>530.89</v>
      </c>
      <c r="C143" s="128">
        <v>530</v>
      </c>
      <c r="D143" s="128">
        <v>530</v>
      </c>
      <c r="E143" s="65">
        <v>531</v>
      </c>
      <c r="F143" s="107">
        <v>100.02</v>
      </c>
      <c r="G143" s="108">
        <v>100</v>
      </c>
    </row>
    <row r="144" spans="1:7" s="67" customFormat="1" ht="13.2" x14ac:dyDescent="0.25">
      <c r="A144" s="133" t="s">
        <v>117</v>
      </c>
      <c r="B144" s="136">
        <v>530.89</v>
      </c>
      <c r="C144" s="135">
        <v>530</v>
      </c>
      <c r="D144" s="135">
        <v>530</v>
      </c>
      <c r="E144" s="136">
        <v>531</v>
      </c>
      <c r="F144" s="107">
        <v>100.02</v>
      </c>
      <c r="G144" s="108">
        <v>100</v>
      </c>
    </row>
    <row r="145" spans="1:7" s="67" customFormat="1" ht="26.4" x14ac:dyDescent="0.25">
      <c r="A145" s="123" t="s">
        <v>164</v>
      </c>
      <c r="B145" s="87"/>
      <c r="C145" s="128">
        <v>2350</v>
      </c>
      <c r="D145" s="128">
        <v>2350</v>
      </c>
      <c r="E145" s="63">
        <v>2242.69</v>
      </c>
      <c r="F145" s="108"/>
      <c r="G145" s="107">
        <v>95.43</v>
      </c>
    </row>
    <row r="146" spans="1:7" s="67" customFormat="1" ht="26.4" x14ac:dyDescent="0.25">
      <c r="A146" s="132" t="s">
        <v>113</v>
      </c>
      <c r="B146" s="87"/>
      <c r="C146" s="128">
        <v>2350</v>
      </c>
      <c r="D146" s="128">
        <v>2350</v>
      </c>
      <c r="E146" s="63">
        <v>2242.69</v>
      </c>
      <c r="F146" s="108"/>
      <c r="G146" s="107">
        <v>95.43</v>
      </c>
    </row>
    <row r="147" spans="1:7" s="67" customFormat="1" ht="13.2" x14ac:dyDescent="0.25">
      <c r="A147" s="133" t="s">
        <v>114</v>
      </c>
      <c r="B147" s="134"/>
      <c r="C147" s="135">
        <v>2350</v>
      </c>
      <c r="D147" s="135">
        <v>2350</v>
      </c>
      <c r="E147" s="139">
        <v>2242.69</v>
      </c>
      <c r="F147" s="108"/>
      <c r="G147" s="107">
        <v>95.43</v>
      </c>
    </row>
    <row r="148" spans="1:7" s="67" customFormat="1" ht="26.4" x14ac:dyDescent="0.25">
      <c r="A148" s="123" t="s">
        <v>166</v>
      </c>
      <c r="B148" s="65">
        <v>927.73</v>
      </c>
      <c r="C148" s="138"/>
      <c r="D148" s="138"/>
      <c r="E148" s="87"/>
      <c r="F148" s="108"/>
      <c r="G148" s="108"/>
    </row>
    <row r="149" spans="1:7" s="67" customFormat="1" ht="26.4" x14ac:dyDescent="0.25">
      <c r="A149" s="132" t="s">
        <v>113</v>
      </c>
      <c r="B149" s="65">
        <v>927.73</v>
      </c>
      <c r="C149" s="138"/>
      <c r="D149" s="138"/>
      <c r="E149" s="87"/>
      <c r="F149" s="108"/>
      <c r="G149" s="108"/>
    </row>
    <row r="150" spans="1:7" s="67" customFormat="1" ht="13.2" x14ac:dyDescent="0.25">
      <c r="A150" s="133" t="s">
        <v>114</v>
      </c>
      <c r="B150" s="136">
        <v>927.73</v>
      </c>
      <c r="C150" s="140"/>
      <c r="D150" s="140"/>
      <c r="E150" s="134"/>
      <c r="F150" s="108"/>
      <c r="G150" s="108"/>
    </row>
    <row r="151" spans="1:7" x14ac:dyDescent="0.15">
      <c r="C151" s="149"/>
      <c r="D151" s="149"/>
    </row>
  </sheetData>
  <mergeCells count="2">
    <mergeCell ref="A1:G1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- SAŽETAK</vt:lpstr>
      <vt:lpstr>opći dio - ekonomska klas.</vt:lpstr>
      <vt:lpstr>opći dio - izvori financiranja</vt:lpstr>
      <vt:lpstr>opći dio - funkcijska kl</vt:lpstr>
      <vt:lpstr>posebni dio - programska klasif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2024-03-27T14:56:30Z</cp:lastPrinted>
  <dcterms:created xsi:type="dcterms:W3CDTF">2022-07-19T20:33:42Z</dcterms:created>
  <dcterms:modified xsi:type="dcterms:W3CDTF">2024-04-05T14:08:08Z</dcterms:modified>
</cp:coreProperties>
</file>